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1328"/>
  <workbookPr defaultThemeVersion="124226"/>
  <mc:AlternateContent xmlns:mc="http://schemas.openxmlformats.org/markup-compatibility/2006">
    <mc:Choice Requires="x15">
      <x15ac:absPath xmlns:x15ac="http://schemas.microsoft.com/office/spreadsheetml/2010/11/ac" url="https://hdsoftware-my.sharepoint.com/personal/jed_graef_hdsoftware_com/Documents/Desktop/TRACS/203A/"/>
    </mc:Choice>
  </mc:AlternateContent>
  <xr:revisionPtr revIDLastSave="0" documentId="8_{1B4FC095-EA47-45BB-8FED-6EB38C2D8BDA}" xr6:coauthVersionLast="41" xr6:coauthVersionMax="41" xr10:uidLastSave="{00000000-0000-0000-0000-000000000000}"/>
  <bookViews>
    <workbookView xWindow="690" yWindow="585" windowWidth="20550" windowHeight="14640" firstSheet="1" activeTab="1"/>
  </bookViews>
  <sheets>
    <sheet name="Calculating the Repayment" sheetId="1" r:id="rId1"/>
    <sheet name="Repayment Examples" sheetId="2" r:id="rId2"/>
    <sheet name="FSS Escrow Examples" sheetId="3" r:id="rId3"/>
    <sheet name="Month by Month Examples" sheetId="4" r:id="rId4"/>
  </sheets>
  <definedNames>
    <definedName name="_xlnm.Print_Area" localSheetId="0">'Calculating the Repayment'!$A$1:$J$49</definedName>
    <definedName name="_xlnm.Print_Area" localSheetId="1">'Repayment Examples'!$B$1:$F$345</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O105" i="4" l="1"/>
  <c r="E105" i="4"/>
  <c r="O104" i="4"/>
  <c r="E104" i="4"/>
  <c r="F135" i="2"/>
  <c r="O60" i="4"/>
  <c r="E60" i="4"/>
  <c r="O59" i="4"/>
  <c r="E59" i="4"/>
  <c r="O58" i="4"/>
  <c r="E58" i="4"/>
  <c r="O57" i="4"/>
  <c r="E57" i="4"/>
  <c r="O56" i="4"/>
  <c r="E56" i="4"/>
  <c r="O55" i="4"/>
  <c r="E55" i="4"/>
  <c r="O54" i="4"/>
  <c r="E54" i="4"/>
  <c r="O53" i="4"/>
  <c r="E53" i="4"/>
  <c r="O52" i="4"/>
  <c r="E52" i="4"/>
  <c r="O51" i="4"/>
  <c r="E51" i="4"/>
  <c r="O50" i="4"/>
  <c r="E50" i="4"/>
  <c r="O49" i="4"/>
  <c r="E49" i="4"/>
  <c r="O48" i="4"/>
  <c r="E48" i="4"/>
  <c r="O47" i="4"/>
  <c r="E47" i="4"/>
  <c r="O46" i="4"/>
  <c r="E46" i="4"/>
  <c r="O45" i="4"/>
  <c r="E45" i="4"/>
  <c r="M44" i="4"/>
  <c r="K45" i="4"/>
  <c r="M45" i="4"/>
  <c r="K46" i="4"/>
  <c r="M46" i="4"/>
  <c r="K47" i="4"/>
  <c r="M47" i="4"/>
  <c r="K48" i="4"/>
  <c r="M48" i="4"/>
  <c r="K49" i="4"/>
  <c r="M49" i="4"/>
  <c r="K50" i="4"/>
  <c r="M50" i="4"/>
  <c r="K51" i="4"/>
  <c r="M51" i="4"/>
  <c r="K52" i="4"/>
  <c r="M52" i="4"/>
  <c r="K53" i="4"/>
  <c r="M53" i="4"/>
  <c r="K54" i="4"/>
  <c r="M54" i="4"/>
  <c r="K55" i="4"/>
  <c r="M55" i="4"/>
  <c r="K56" i="4"/>
  <c r="M56" i="4"/>
  <c r="K57" i="4"/>
  <c r="M57" i="4"/>
  <c r="K58" i="4"/>
  <c r="M58" i="4"/>
  <c r="K59" i="4"/>
  <c r="M59" i="4"/>
  <c r="K60" i="4"/>
  <c r="M60" i="4"/>
  <c r="J44" i="4"/>
  <c r="H45" i="4"/>
  <c r="J45" i="4"/>
  <c r="H46" i="4"/>
  <c r="J46" i="4"/>
  <c r="H47" i="4"/>
  <c r="J47" i="4"/>
  <c r="H48" i="4"/>
  <c r="J48" i="4"/>
  <c r="H49" i="4"/>
  <c r="J49" i="4"/>
  <c r="H50" i="4"/>
  <c r="J50" i="4"/>
  <c r="H51" i="4"/>
  <c r="J51" i="4"/>
  <c r="H52" i="4"/>
  <c r="J52" i="4"/>
  <c r="H53" i="4"/>
  <c r="J53" i="4"/>
  <c r="H54" i="4"/>
  <c r="J54" i="4"/>
  <c r="H55" i="4"/>
  <c r="J55" i="4"/>
  <c r="H56" i="4"/>
  <c r="J56" i="4"/>
  <c r="H57" i="4"/>
  <c r="J57" i="4"/>
  <c r="H58" i="4"/>
  <c r="J58" i="4"/>
  <c r="H59" i="4"/>
  <c r="J59" i="4"/>
  <c r="H60" i="4"/>
  <c r="J60" i="4"/>
  <c r="E44" i="4"/>
  <c r="O121" i="4"/>
  <c r="O120" i="4"/>
  <c r="O119" i="4"/>
  <c r="O118" i="4"/>
  <c r="O117" i="4"/>
  <c r="O116" i="4"/>
  <c r="O115" i="4"/>
  <c r="O114" i="4"/>
  <c r="O113" i="4"/>
  <c r="E121" i="4"/>
  <c r="E120" i="4"/>
  <c r="E119" i="4"/>
  <c r="E118" i="4"/>
  <c r="E117" i="4"/>
  <c r="E116" i="4"/>
  <c r="E115" i="4"/>
  <c r="E114" i="4"/>
  <c r="E113" i="4"/>
  <c r="O112" i="4"/>
  <c r="E112" i="4"/>
  <c r="O111" i="4"/>
  <c r="E111" i="4"/>
  <c r="O110" i="4"/>
  <c r="E110" i="4"/>
  <c r="O109" i="4"/>
  <c r="E109" i="4"/>
  <c r="O108" i="4"/>
  <c r="E108" i="4"/>
  <c r="O107" i="4"/>
  <c r="E107" i="4"/>
  <c r="O106" i="4"/>
  <c r="E106" i="4"/>
  <c r="M103" i="4"/>
  <c r="K104" i="4"/>
  <c r="M104" i="4"/>
  <c r="K105" i="4"/>
  <c r="M105" i="4"/>
  <c r="K106" i="4"/>
  <c r="M106" i="4"/>
  <c r="J103" i="4"/>
  <c r="E103" i="4"/>
  <c r="F452" i="2"/>
  <c r="O100" i="4"/>
  <c r="E100" i="4"/>
  <c r="O99" i="4"/>
  <c r="E99" i="4"/>
  <c r="O98" i="4"/>
  <c r="E98" i="4"/>
  <c r="O97" i="4"/>
  <c r="E97" i="4"/>
  <c r="O96" i="4"/>
  <c r="E96" i="4"/>
  <c r="O95" i="4"/>
  <c r="E95" i="4"/>
  <c r="O94" i="4"/>
  <c r="E94" i="4"/>
  <c r="O93" i="4"/>
  <c r="E93" i="4"/>
  <c r="O92" i="4"/>
  <c r="E92" i="4"/>
  <c r="O91" i="4"/>
  <c r="E91" i="4"/>
  <c r="O90" i="4"/>
  <c r="E90" i="4"/>
  <c r="O89" i="4"/>
  <c r="E89" i="4"/>
  <c r="O88" i="4"/>
  <c r="E88" i="4"/>
  <c r="O87" i="4"/>
  <c r="E87" i="4"/>
  <c r="O86" i="4"/>
  <c r="E86" i="4"/>
  <c r="O85" i="4"/>
  <c r="E85" i="4"/>
  <c r="K85" i="4"/>
  <c r="M85" i="4"/>
  <c r="K86" i="4"/>
  <c r="M86" i="4"/>
  <c r="K87" i="4"/>
  <c r="M87" i="4"/>
  <c r="K88" i="4"/>
  <c r="M88" i="4"/>
  <c r="K89" i="4"/>
  <c r="M89" i="4"/>
  <c r="K90" i="4"/>
  <c r="M90" i="4"/>
  <c r="K91" i="4"/>
  <c r="M91" i="4"/>
  <c r="K92" i="4"/>
  <c r="M92" i="4"/>
  <c r="K93" i="4"/>
  <c r="M93" i="4"/>
  <c r="K94" i="4"/>
  <c r="M94" i="4"/>
  <c r="K95" i="4"/>
  <c r="M95" i="4"/>
  <c r="K96" i="4"/>
  <c r="M96" i="4"/>
  <c r="K97" i="4"/>
  <c r="M97" i="4"/>
  <c r="K98" i="4"/>
  <c r="M98" i="4"/>
  <c r="K99" i="4"/>
  <c r="M99" i="4"/>
  <c r="K100" i="4"/>
  <c r="M100" i="4"/>
  <c r="J84" i="4"/>
  <c r="H85" i="4"/>
  <c r="J85" i="4"/>
  <c r="H86" i="4"/>
  <c r="J86" i="4"/>
  <c r="H87" i="4"/>
  <c r="J87" i="4"/>
  <c r="H88" i="4"/>
  <c r="J88" i="4"/>
  <c r="H89" i="4"/>
  <c r="J89" i="4"/>
  <c r="H90" i="4"/>
  <c r="J90" i="4"/>
  <c r="H91" i="4"/>
  <c r="J91" i="4"/>
  <c r="H92" i="4"/>
  <c r="J92" i="4"/>
  <c r="H93" i="4"/>
  <c r="J93" i="4"/>
  <c r="H94" i="4"/>
  <c r="J94" i="4"/>
  <c r="H95" i="4"/>
  <c r="J95" i="4"/>
  <c r="H96" i="4"/>
  <c r="J96" i="4"/>
  <c r="H97" i="4"/>
  <c r="J97" i="4"/>
  <c r="H98" i="4"/>
  <c r="J98" i="4"/>
  <c r="H99" i="4"/>
  <c r="J99" i="4"/>
  <c r="H100" i="4"/>
  <c r="J100" i="4"/>
  <c r="E84" i="4"/>
  <c r="O25" i="4"/>
  <c r="M25" i="4"/>
  <c r="K26" i="4"/>
  <c r="M26" i="4"/>
  <c r="K27" i="4"/>
  <c r="M27" i="4"/>
  <c r="K28" i="4"/>
  <c r="M28" i="4"/>
  <c r="K29" i="4"/>
  <c r="M29" i="4"/>
  <c r="K30" i="4"/>
  <c r="M30" i="4"/>
  <c r="K31" i="4"/>
  <c r="M31" i="4"/>
  <c r="K32" i="4"/>
  <c r="M32" i="4"/>
  <c r="K33" i="4"/>
  <c r="M33" i="4"/>
  <c r="K34" i="4"/>
  <c r="M34" i="4"/>
  <c r="K35" i="4"/>
  <c r="M35" i="4"/>
  <c r="K36" i="4"/>
  <c r="M36" i="4"/>
  <c r="K37" i="4"/>
  <c r="M37" i="4"/>
  <c r="K38" i="4"/>
  <c r="M38" i="4"/>
  <c r="K39" i="4"/>
  <c r="M39" i="4"/>
  <c r="K40" i="4"/>
  <c r="M40" i="4"/>
  <c r="K41" i="4"/>
  <c r="M41" i="4"/>
  <c r="M6" i="4"/>
  <c r="J6" i="4"/>
  <c r="H7" i="4"/>
  <c r="J7" i="4"/>
  <c r="H8" i="4"/>
  <c r="J8" i="4"/>
  <c r="H9" i="4"/>
  <c r="J9" i="4"/>
  <c r="H10" i="4"/>
  <c r="J10" i="4"/>
  <c r="H11" i="4"/>
  <c r="J11" i="4"/>
  <c r="H12" i="4"/>
  <c r="J12" i="4"/>
  <c r="H13" i="4"/>
  <c r="J13" i="4"/>
  <c r="H14" i="4"/>
  <c r="J14" i="4"/>
  <c r="H15" i="4"/>
  <c r="J15" i="4"/>
  <c r="H16" i="4"/>
  <c r="J16" i="4"/>
  <c r="H17" i="4"/>
  <c r="J17" i="4"/>
  <c r="H18" i="4"/>
  <c r="J18" i="4"/>
  <c r="H19" i="4"/>
  <c r="J19" i="4"/>
  <c r="H20" i="4"/>
  <c r="J20" i="4"/>
  <c r="H21" i="4"/>
  <c r="J21" i="4"/>
  <c r="H22" i="4"/>
  <c r="J22" i="4"/>
  <c r="J25" i="4"/>
  <c r="S41" i="4"/>
  <c r="O41" i="4"/>
  <c r="S40" i="4"/>
  <c r="O40" i="4"/>
  <c r="S39" i="4"/>
  <c r="O39" i="4"/>
  <c r="S38" i="4"/>
  <c r="O38" i="4"/>
  <c r="S37" i="4"/>
  <c r="O37" i="4"/>
  <c r="S36" i="4"/>
  <c r="O36" i="4"/>
  <c r="S35" i="4"/>
  <c r="O35" i="4"/>
  <c r="S34" i="4"/>
  <c r="O34" i="4"/>
  <c r="S33" i="4"/>
  <c r="O33" i="4"/>
  <c r="S32" i="4"/>
  <c r="O32" i="4"/>
  <c r="S31" i="4"/>
  <c r="O31" i="4"/>
  <c r="S30" i="4"/>
  <c r="O30" i="4"/>
  <c r="S29" i="4"/>
  <c r="O29" i="4"/>
  <c r="S28" i="4"/>
  <c r="O28" i="4"/>
  <c r="S27" i="4"/>
  <c r="O27" i="4"/>
  <c r="S26" i="4"/>
  <c r="H26" i="4"/>
  <c r="J26" i="4"/>
  <c r="H27" i="4"/>
  <c r="J27" i="4"/>
  <c r="H28" i="4"/>
  <c r="J28" i="4"/>
  <c r="H29" i="4"/>
  <c r="J29" i="4"/>
  <c r="H30" i="4"/>
  <c r="J30" i="4"/>
  <c r="H31" i="4"/>
  <c r="J31" i="4"/>
  <c r="H32" i="4"/>
  <c r="J32" i="4"/>
  <c r="H33" i="4"/>
  <c r="J33" i="4"/>
  <c r="H34" i="4"/>
  <c r="J34" i="4"/>
  <c r="H35" i="4"/>
  <c r="J35" i="4"/>
  <c r="H36" i="4"/>
  <c r="J36" i="4"/>
  <c r="H37" i="4"/>
  <c r="J37" i="4"/>
  <c r="H38" i="4"/>
  <c r="J38" i="4"/>
  <c r="H39" i="4"/>
  <c r="J39" i="4"/>
  <c r="H40" i="4"/>
  <c r="J40" i="4"/>
  <c r="H41" i="4"/>
  <c r="J41" i="4"/>
  <c r="F453" i="2"/>
  <c r="D453" i="2"/>
  <c r="D451" i="2"/>
  <c r="F449" i="2"/>
  <c r="F451" i="2"/>
  <c r="D448" i="2"/>
  <c r="F446" i="2"/>
  <c r="F448" i="2"/>
  <c r="F431" i="2"/>
  <c r="D431" i="2"/>
  <c r="D429" i="2"/>
  <c r="F427" i="2"/>
  <c r="F429" i="2"/>
  <c r="D426" i="2"/>
  <c r="F424" i="2"/>
  <c r="F426" i="2"/>
  <c r="D68" i="3"/>
  <c r="D45" i="3"/>
  <c r="D22" i="3"/>
  <c r="E20" i="3"/>
  <c r="E22" i="3"/>
  <c r="F20" i="3"/>
  <c r="F22" i="3"/>
  <c r="D71" i="3"/>
  <c r="D48" i="3"/>
  <c r="D25" i="3"/>
  <c r="F409" i="2"/>
  <c r="D409" i="2"/>
  <c r="D407" i="2"/>
  <c r="F405" i="2"/>
  <c r="F407" i="2"/>
  <c r="D404" i="2"/>
  <c r="F402" i="2"/>
  <c r="F404" i="2"/>
  <c r="F27" i="2"/>
  <c r="D27" i="2"/>
  <c r="D25" i="2"/>
  <c r="F23" i="2"/>
  <c r="F25" i="2"/>
  <c r="D22" i="2"/>
  <c r="F20" i="2"/>
  <c r="F22" i="2"/>
  <c r="D48" i="2"/>
  <c r="D46" i="2"/>
  <c r="F44" i="2"/>
  <c r="F46" i="2"/>
  <c r="D43" i="2"/>
  <c r="F41" i="2"/>
  <c r="F43" i="2"/>
  <c r="F48" i="2"/>
  <c r="O80" i="4"/>
  <c r="E80" i="4"/>
  <c r="O79" i="4"/>
  <c r="E79" i="4"/>
  <c r="O78" i="4"/>
  <c r="E78" i="4"/>
  <c r="O77" i="4"/>
  <c r="E77" i="4"/>
  <c r="O76" i="4"/>
  <c r="E76" i="4"/>
  <c r="O75" i="4"/>
  <c r="E75" i="4"/>
  <c r="O74" i="4"/>
  <c r="E74" i="4"/>
  <c r="O73" i="4"/>
  <c r="E73" i="4"/>
  <c r="O72" i="4"/>
  <c r="E72" i="4"/>
  <c r="O71" i="4"/>
  <c r="E71" i="4"/>
  <c r="O70" i="4"/>
  <c r="E70" i="4"/>
  <c r="O69" i="4"/>
  <c r="E69" i="4"/>
  <c r="O68" i="4"/>
  <c r="E68" i="4"/>
  <c r="O67" i="4"/>
  <c r="E67" i="4"/>
  <c r="O66" i="4"/>
  <c r="E66" i="4"/>
  <c r="O65" i="4"/>
  <c r="E65" i="4"/>
  <c r="M64" i="4"/>
  <c r="K65" i="4"/>
  <c r="M65" i="4"/>
  <c r="K66" i="4"/>
  <c r="M66" i="4"/>
  <c r="K67" i="4"/>
  <c r="M67" i="4"/>
  <c r="K68" i="4"/>
  <c r="M68" i="4"/>
  <c r="K69" i="4"/>
  <c r="M69" i="4"/>
  <c r="K70" i="4"/>
  <c r="M70" i="4"/>
  <c r="K71" i="4"/>
  <c r="M71" i="4"/>
  <c r="K72" i="4"/>
  <c r="M72" i="4"/>
  <c r="K73" i="4"/>
  <c r="M73" i="4"/>
  <c r="K74" i="4"/>
  <c r="M74" i="4"/>
  <c r="K75" i="4"/>
  <c r="M75" i="4"/>
  <c r="K76" i="4"/>
  <c r="M76" i="4"/>
  <c r="K77" i="4"/>
  <c r="M77" i="4"/>
  <c r="K78" i="4"/>
  <c r="M78" i="4"/>
  <c r="K79" i="4"/>
  <c r="M79" i="4"/>
  <c r="K80" i="4"/>
  <c r="M80" i="4"/>
  <c r="J64" i="4"/>
  <c r="H65" i="4"/>
  <c r="J65" i="4"/>
  <c r="H66" i="4"/>
  <c r="J66" i="4"/>
  <c r="H67" i="4"/>
  <c r="J67" i="4"/>
  <c r="H68" i="4"/>
  <c r="J68" i="4"/>
  <c r="H69" i="4"/>
  <c r="J69" i="4"/>
  <c r="H70" i="4"/>
  <c r="J70" i="4"/>
  <c r="H71" i="4"/>
  <c r="J71" i="4"/>
  <c r="H72" i="4"/>
  <c r="J72" i="4"/>
  <c r="H73" i="4"/>
  <c r="J73" i="4"/>
  <c r="H74" i="4"/>
  <c r="J74" i="4"/>
  <c r="H75" i="4"/>
  <c r="J75" i="4"/>
  <c r="H76" i="4"/>
  <c r="J76" i="4"/>
  <c r="H77" i="4"/>
  <c r="J77" i="4"/>
  <c r="H78" i="4"/>
  <c r="J78" i="4"/>
  <c r="H79" i="4"/>
  <c r="J79" i="4"/>
  <c r="H80" i="4"/>
  <c r="J80" i="4"/>
  <c r="E64" i="4"/>
  <c r="S22" i="4"/>
  <c r="O22" i="4"/>
  <c r="S21" i="4"/>
  <c r="O21" i="4"/>
  <c r="S20" i="4"/>
  <c r="O20" i="4"/>
  <c r="S19" i="4"/>
  <c r="O19" i="4"/>
  <c r="S18" i="4"/>
  <c r="O18" i="4"/>
  <c r="S17" i="4"/>
  <c r="O17" i="4"/>
  <c r="S16" i="4"/>
  <c r="O16" i="4"/>
  <c r="S15" i="4"/>
  <c r="O15" i="4"/>
  <c r="S14" i="4"/>
  <c r="O14" i="4"/>
  <c r="S13" i="4"/>
  <c r="O13" i="4"/>
  <c r="S12" i="4"/>
  <c r="O12" i="4"/>
  <c r="S11" i="4"/>
  <c r="O11" i="4"/>
  <c r="S10" i="4"/>
  <c r="O10" i="4"/>
  <c r="S9" i="4"/>
  <c r="O9" i="4"/>
  <c r="S8" i="4"/>
  <c r="O8" i="4"/>
  <c r="S7" i="4"/>
  <c r="O7" i="4"/>
  <c r="K7" i="4"/>
  <c r="M7" i="4"/>
  <c r="K8" i="4"/>
  <c r="M8" i="4"/>
  <c r="K9" i="4"/>
  <c r="M9" i="4"/>
  <c r="K10" i="4"/>
  <c r="M10" i="4"/>
  <c r="K11" i="4"/>
  <c r="M11" i="4"/>
  <c r="K12" i="4"/>
  <c r="M12" i="4"/>
  <c r="K13" i="4"/>
  <c r="M13" i="4"/>
  <c r="K14" i="4"/>
  <c r="M14" i="4"/>
  <c r="K15" i="4"/>
  <c r="M15" i="4"/>
  <c r="K16" i="4"/>
  <c r="M16" i="4"/>
  <c r="K17" i="4"/>
  <c r="M17" i="4"/>
  <c r="K18" i="4"/>
  <c r="M18" i="4"/>
  <c r="K19" i="4"/>
  <c r="M19" i="4"/>
  <c r="K20" i="4"/>
  <c r="M20" i="4"/>
  <c r="K21" i="4"/>
  <c r="M21" i="4"/>
  <c r="K22" i="4"/>
  <c r="M22" i="4"/>
  <c r="E73" i="3"/>
  <c r="D73" i="3"/>
  <c r="E69" i="3"/>
  <c r="E71" i="3"/>
  <c r="E66" i="3"/>
  <c r="E68" i="3"/>
  <c r="F387" i="2"/>
  <c r="D387" i="2"/>
  <c r="D385" i="2"/>
  <c r="F383" i="2"/>
  <c r="F385" i="2"/>
  <c r="D382" i="2"/>
  <c r="F380" i="2"/>
  <c r="F382" i="2"/>
  <c r="F365" i="2"/>
  <c r="D365" i="2"/>
  <c r="D363" i="2"/>
  <c r="F361" i="2"/>
  <c r="F363" i="2"/>
  <c r="D360" i="2"/>
  <c r="F358" i="2"/>
  <c r="F360" i="2"/>
  <c r="F342" i="2"/>
  <c r="D342" i="2"/>
  <c r="D340" i="2"/>
  <c r="F338" i="2"/>
  <c r="F340" i="2"/>
  <c r="D337" i="2"/>
  <c r="F335" i="2"/>
  <c r="F337" i="2"/>
  <c r="F319" i="2"/>
  <c r="D319" i="2"/>
  <c r="D317" i="2"/>
  <c r="F315" i="2"/>
  <c r="F317" i="2"/>
  <c r="D314" i="2"/>
  <c r="F312" i="2"/>
  <c r="F314" i="2"/>
  <c r="F296" i="2"/>
  <c r="D296" i="2"/>
  <c r="D294" i="2"/>
  <c r="F292" i="2"/>
  <c r="F294" i="2"/>
  <c r="D291" i="2"/>
  <c r="F289" i="2"/>
  <c r="F291" i="2"/>
  <c r="F273" i="2"/>
  <c r="D273" i="2"/>
  <c r="D271" i="2"/>
  <c r="F269" i="2"/>
  <c r="F271" i="2"/>
  <c r="D268" i="2"/>
  <c r="F266" i="2"/>
  <c r="F268" i="2"/>
  <c r="F250" i="2"/>
  <c r="D250" i="2"/>
  <c r="D248" i="2"/>
  <c r="F246" i="2"/>
  <c r="F248" i="2"/>
  <c r="D245" i="2"/>
  <c r="F243" i="2"/>
  <c r="F245" i="2"/>
  <c r="F227" i="2"/>
  <c r="D227" i="2"/>
  <c r="D225" i="2"/>
  <c r="F223" i="2"/>
  <c r="F225" i="2"/>
  <c r="D222" i="2"/>
  <c r="F220" i="2"/>
  <c r="F222" i="2"/>
  <c r="F204" i="2"/>
  <c r="D204" i="2"/>
  <c r="D202" i="2"/>
  <c r="F200" i="2"/>
  <c r="F202" i="2"/>
  <c r="D199" i="2"/>
  <c r="F197" i="2"/>
  <c r="F199" i="2"/>
  <c r="F181" i="2"/>
  <c r="D181" i="2"/>
  <c r="D179" i="2"/>
  <c r="F177" i="2"/>
  <c r="F179" i="2"/>
  <c r="D176" i="2"/>
  <c r="F174" i="2"/>
  <c r="F176" i="2"/>
  <c r="F158" i="2"/>
  <c r="D158" i="2"/>
  <c r="D156" i="2"/>
  <c r="F154" i="2"/>
  <c r="F156" i="2"/>
  <c r="D153" i="2"/>
  <c r="F151" i="2"/>
  <c r="F153" i="2"/>
  <c r="D135" i="2"/>
  <c r="D133" i="2"/>
  <c r="F131" i="2"/>
  <c r="F133" i="2"/>
  <c r="D130" i="2"/>
  <c r="F128" i="2"/>
  <c r="F130" i="2"/>
  <c r="F112" i="2"/>
  <c r="D112" i="2"/>
  <c r="D110" i="2"/>
  <c r="F108" i="2"/>
  <c r="F110" i="2"/>
  <c r="D107" i="2"/>
  <c r="F105" i="2"/>
  <c r="F107" i="2"/>
  <c r="F90" i="2"/>
  <c r="D90" i="2"/>
  <c r="D88" i="2"/>
  <c r="F86" i="2"/>
  <c r="F88" i="2"/>
  <c r="D85" i="2"/>
  <c r="F83" i="2"/>
  <c r="F85" i="2"/>
  <c r="E27" i="3"/>
  <c r="F27" i="3"/>
  <c r="E43" i="3"/>
  <c r="E45" i="3"/>
  <c r="F43" i="3"/>
  <c r="F45" i="3"/>
  <c r="E50" i="3"/>
  <c r="F50" i="3"/>
  <c r="D50" i="3"/>
  <c r="E23" i="3"/>
  <c r="E25" i="3"/>
  <c r="F23" i="3"/>
  <c r="F25" i="3"/>
  <c r="D27" i="3"/>
  <c r="F69" i="2"/>
  <c r="D67" i="2"/>
  <c r="F65" i="2"/>
  <c r="F67" i="2"/>
  <c r="D69" i="2"/>
  <c r="D64" i="2"/>
  <c r="F62" i="2"/>
  <c r="F64" i="2"/>
  <c r="D42" i="1"/>
  <c r="D40" i="1"/>
  <c r="D19" i="1"/>
  <c r="D17" i="1"/>
  <c r="D18" i="1"/>
  <c r="D20" i="1"/>
  <c r="D21" i="1"/>
  <c r="D24" i="1"/>
  <c r="E46" i="3"/>
  <c r="E48" i="3"/>
  <c r="F46" i="3"/>
  <c r="F48" i="3"/>
  <c r="K107" i="4"/>
  <c r="M107" i="4"/>
  <c r="K108" i="4"/>
  <c r="M108" i="4"/>
  <c r="K109" i="4"/>
  <c r="M109" i="4"/>
  <c r="K110" i="4"/>
  <c r="M110" i="4"/>
  <c r="K111" i="4"/>
  <c r="M111" i="4"/>
  <c r="K112" i="4"/>
  <c r="M112" i="4"/>
  <c r="K113" i="4"/>
  <c r="M113" i="4"/>
  <c r="K114" i="4"/>
  <c r="M114" i="4"/>
  <c r="K115" i="4"/>
  <c r="M115" i="4"/>
  <c r="K116" i="4"/>
  <c r="M116" i="4"/>
  <c r="K117" i="4"/>
  <c r="M117" i="4"/>
  <c r="K118" i="4"/>
  <c r="M118" i="4"/>
  <c r="K119" i="4"/>
  <c r="M119" i="4"/>
  <c r="K120" i="4"/>
  <c r="M120" i="4"/>
  <c r="K121" i="4"/>
  <c r="M121" i="4"/>
  <c r="D22" i="1"/>
  <c r="D25" i="1"/>
  <c r="D41" i="1"/>
  <c r="D43" i="1"/>
  <c r="D44" i="1"/>
  <c r="D48" i="1"/>
  <c r="D47" i="1"/>
  <c r="H104" i="4"/>
  <c r="J104" i="4"/>
  <c r="H105" i="4"/>
  <c r="J105" i="4"/>
  <c r="H106" i="4"/>
  <c r="J106" i="4"/>
  <c r="H107" i="4"/>
  <c r="J107" i="4"/>
  <c r="H108" i="4"/>
  <c r="J108" i="4"/>
  <c r="H109" i="4"/>
  <c r="J109" i="4"/>
  <c r="H110" i="4"/>
  <c r="J110" i="4"/>
  <c r="H111" i="4"/>
  <c r="J111" i="4"/>
  <c r="H112" i="4"/>
  <c r="J112" i="4"/>
  <c r="H113" i="4"/>
  <c r="J113" i="4"/>
  <c r="H114" i="4"/>
  <c r="J114" i="4"/>
  <c r="H115" i="4"/>
  <c r="J115" i="4"/>
  <c r="H116" i="4"/>
  <c r="J116" i="4"/>
  <c r="H117" i="4"/>
  <c r="J117" i="4"/>
  <c r="H118" i="4"/>
  <c r="J118" i="4"/>
  <c r="H119" i="4"/>
  <c r="J119" i="4"/>
  <c r="H120" i="4"/>
  <c r="J120" i="4"/>
  <c r="H121" i="4"/>
  <c r="J121" i="4"/>
  <c r="D45" i="1"/>
</calcChain>
</file>

<file path=xl/sharedStrings.xml><?xml version="1.0" encoding="utf-8"?>
<sst xmlns="http://schemas.openxmlformats.org/spreadsheetml/2006/main" count="1400" uniqueCount="214">
  <si>
    <t>Monthly Pmt</t>
  </si>
  <si>
    <t>Balance Due</t>
  </si>
  <si>
    <t>Payment</t>
  </si>
  <si>
    <t>20% of PMT</t>
  </si>
  <si>
    <t>Cost Balance (CB)</t>
  </si>
  <si>
    <t>Monthly Costs (MC)</t>
  </si>
  <si>
    <t>Allowable Costs</t>
  </si>
  <si>
    <t>New Balance Due</t>
  </si>
  <si>
    <t>New Cost Balance</t>
  </si>
  <si>
    <t>Monthly Payment and Monthly Costs can both vary</t>
  </si>
  <si>
    <t>CB+MC</t>
  </si>
  <si>
    <t>Change values only above the green line</t>
  </si>
  <si>
    <t>The lesser of 20% of PMT or the remaining Cost Balance</t>
  </si>
  <si>
    <t>Balance brought forward from the prior month</t>
  </si>
  <si>
    <t>Current month's costs</t>
  </si>
  <si>
    <t>Rounding Down on Allowable Costs</t>
  </si>
  <si>
    <t>Round Down</t>
  </si>
  <si>
    <t>Note: Cost Balance would normally be the total costs incurred to get to the point of signing the repayment agreement if we are in month 1.</t>
  </si>
  <si>
    <t>Monthly costs = 10</t>
  </si>
  <si>
    <t>First payment made in month 4</t>
  </si>
  <si>
    <t>Cost balance at start of the agreement = 200</t>
  </si>
  <si>
    <t>200 + 3*10</t>
  </si>
  <si>
    <t>Monthly Pmt (PMT)</t>
  </si>
  <si>
    <t>= Remaining Cost Balance</t>
  </si>
  <si>
    <t>Swanson</t>
  </si>
  <si>
    <t>Grant</t>
  </si>
  <si>
    <t>12397</t>
  </si>
  <si>
    <t>103</t>
  </si>
  <si>
    <t>Payment without retention</t>
  </si>
  <si>
    <t>Tenant owes 1,000</t>
  </si>
  <si>
    <t>Tenant owes 1,400</t>
  </si>
  <si>
    <t>Repayment Amount</t>
  </si>
  <si>
    <t>Unit Number</t>
  </si>
  <si>
    <t>Agreement ID</t>
  </si>
  <si>
    <t>Total Payment</t>
  </si>
  <si>
    <t>Amount Retained</t>
  </si>
  <si>
    <t>Amount Requested</t>
  </si>
  <si>
    <t>MAT30, Section 7, Repayment Agreement Record Examples</t>
  </si>
  <si>
    <t>Head Last Name</t>
  </si>
  <si>
    <t>Head First Name</t>
  </si>
  <si>
    <t>Ending balance</t>
  </si>
  <si>
    <t>50</t>
  </si>
  <si>
    <t>-50</t>
  </si>
  <si>
    <t>0</t>
  </si>
  <si>
    <t>T</t>
  </si>
  <si>
    <t>Repayment Agreement Calculations for tenant repayment transactions</t>
  </si>
  <si>
    <t>Round so that the Repayment Amount is a whole dollar when subtracted from the payment.</t>
  </si>
  <si>
    <t>Costs can be kept to the penny but Allowable Costs must be a whole dollar amount to satisfy the rules for the net transaction.</t>
  </si>
  <si>
    <t>Field #</t>
  </si>
  <si>
    <t>Note: In the case of receiving a payment that is late (first payment in month 4 of the agreement period) the Cost Balance will equal the total costs to get to the signing of the agreement + the three prior monthly costs.  See example below.</t>
  </si>
  <si>
    <t>Tenant owes 1,500</t>
  </si>
  <si>
    <t>Cancellation--Agreement entered in error</t>
  </si>
  <si>
    <t>Cancellation--After 3  payments of $110 less costs of $22</t>
  </si>
  <si>
    <t>Note: Monthly Costs would be any ongoing monthly amounts to maintain and service the agreement.</t>
  </si>
  <si>
    <t>Yellow = Amounts required to be whole dollars</t>
  </si>
  <si>
    <t>Monthly Payment must be a whole dollar amount to satisfy TRACS data entry rules.</t>
  </si>
  <si>
    <t>Cancellation of payment with retention (check was NSF)</t>
  </si>
  <si>
    <t>Agreement Change Amount</t>
  </si>
  <si>
    <t>Tenant owes 1,600</t>
  </si>
  <si>
    <t>Add $100 to original amount.</t>
  </si>
  <si>
    <t>Subtract $100 from original amount.</t>
  </si>
  <si>
    <t>Add $100 to original amount AND collect a payment with retention.</t>
  </si>
  <si>
    <t>100</t>
  </si>
  <si>
    <t>No-Agreement turned into an agreement + a payment</t>
  </si>
  <si>
    <t>Agreement Date</t>
  </si>
  <si>
    <t>Note: Amount Requested is calculated based on data entry in green fields.</t>
  </si>
  <si>
    <t>Payments for a Type N agreement</t>
  </si>
  <si>
    <t>Recording a payment for a Type N Agreement</t>
  </si>
  <si>
    <t>Last change on 10/23/13</t>
  </si>
  <si>
    <t>Amount Requested = Agreement Change Amount - Total Payment + Amount Retained</t>
  </si>
  <si>
    <t>Payment of $50 with $10 retention</t>
  </si>
  <si>
    <t>Tenant owes 0</t>
  </si>
  <si>
    <t>Transaction Type (T, O or N)</t>
  </si>
  <si>
    <t>Status</t>
  </si>
  <si>
    <t>Ending Agreement Amouint</t>
  </si>
  <si>
    <t>Beginning Balance</t>
  </si>
  <si>
    <t>Beginning Agreement Amount</t>
  </si>
  <si>
    <t>R</t>
  </si>
  <si>
    <t>Record Type (R, F)</t>
  </si>
  <si>
    <t>F</t>
  </si>
  <si>
    <t>Payment of $50</t>
  </si>
  <si>
    <t>D</t>
  </si>
  <si>
    <t>W</t>
  </si>
  <si>
    <t>Withdrawal/Disbursement</t>
  </si>
  <si>
    <t>C</t>
  </si>
  <si>
    <t>Agreement End Date</t>
  </si>
  <si>
    <t>MAT30, Section 7, FSS Escrow Record Examples</t>
  </si>
  <si>
    <t>Note: For FSS Escrow transactions the Agreement change amount is always 0.</t>
  </si>
  <si>
    <t>New for 2.0.3.A</t>
  </si>
  <si>
    <t>Prior  to cancellation</t>
  </si>
  <si>
    <t>Judge reduces agreement amount to 600</t>
  </si>
  <si>
    <t>TE</t>
  </si>
  <si>
    <t>CO</t>
  </si>
  <si>
    <t>Payment with Retention</t>
  </si>
  <si>
    <t>Tenant owes 600</t>
  </si>
  <si>
    <t>Forfeiture-balance returned to HUD</t>
  </si>
  <si>
    <t>Deposits followed by successful completion of the contract and disbursement to the tenant</t>
  </si>
  <si>
    <t>Deposits followed by an agreement cancellation/forfeiture and escrow return to HUD</t>
  </si>
  <si>
    <t>Ending Agreement Amount</t>
  </si>
  <si>
    <t>First deposit to the escrow -- $50 payment</t>
  </si>
  <si>
    <t>Record transmitted to indicate the signing of a new FSS contract with a tenant</t>
  </si>
  <si>
    <t>Establishing the fact of the contract</t>
  </si>
  <si>
    <t>Subsequent Payment of $50</t>
  </si>
  <si>
    <t>Current Transaction</t>
  </si>
  <si>
    <t>Previous Transaction</t>
  </si>
  <si>
    <t>Adjustment reversal/Creation of  the agreement</t>
  </si>
  <si>
    <t>N</t>
  </si>
  <si>
    <t>-330</t>
  </si>
  <si>
    <t>Creation of a No Agreement agreement</t>
  </si>
  <si>
    <t>Before Agreement Creation</t>
  </si>
  <si>
    <t>Note: The Total Payment and Amount Retained fields, are used only for tenant payments or payment cancellations (undo). That is why, in the Agreement Creation example, the Total Payment field is 0.</t>
  </si>
  <si>
    <t>Court order</t>
  </si>
  <si>
    <t>Type N agreement turned into Type T</t>
  </si>
  <si>
    <t>Creating a Type N agreement</t>
  </si>
  <si>
    <t>Adding to the agreement amount</t>
  </si>
  <si>
    <t>Subtracting from the agreement amount</t>
  </si>
  <si>
    <t>Agreement Cancellation including payments</t>
  </si>
  <si>
    <t>Agreement cancellation</t>
  </si>
  <si>
    <t>Create agreement + payment and retention</t>
  </si>
  <si>
    <t>Create agreement and lump sum payment</t>
  </si>
  <si>
    <t>Agreement creation</t>
  </si>
  <si>
    <t>Cancellaton of payment with retention</t>
  </si>
  <si>
    <t>Payment with retention</t>
  </si>
  <si>
    <t>Create Agreement with Lump Sum Pmt</t>
  </si>
  <si>
    <t>Create Agreement with Lump Sum Pmt and retention</t>
  </si>
  <si>
    <t>AV</t>
  </si>
  <si>
    <t>RV</t>
  </si>
  <si>
    <t>Data Entry Here</t>
  </si>
  <si>
    <t>202D Agreement Amount</t>
  </si>
  <si>
    <t>Type</t>
  </si>
  <si>
    <t>ID</t>
  </si>
  <si>
    <t>Date</t>
  </si>
  <si>
    <t>End Date</t>
  </si>
  <si>
    <t>Trans Type</t>
  </si>
  <si>
    <t>Begin Amt</t>
  </si>
  <si>
    <t>Change</t>
  </si>
  <si>
    <t>End Amt</t>
  </si>
  <si>
    <t>Beg Balance</t>
  </si>
  <si>
    <t>End Balance</t>
  </si>
  <si>
    <t>Retained</t>
  </si>
  <si>
    <t>Requested</t>
  </si>
  <si>
    <t>Paid</t>
  </si>
  <si>
    <t>Voucher</t>
  </si>
  <si>
    <t>Retained Value</t>
  </si>
  <si>
    <t>&lt;----</t>
  </si>
  <si>
    <t>Last 202D Transaction</t>
  </si>
  <si>
    <t>Jan</t>
  </si>
  <si>
    <t>If Retained &gt; 20% of Payment</t>
  </si>
  <si>
    <t>Feb</t>
  </si>
  <si>
    <t>Mar</t>
  </si>
  <si>
    <t>Apr</t>
  </si>
  <si>
    <t>May</t>
  </si>
  <si>
    <t>Jun</t>
  </si>
  <si>
    <t>IA</t>
  </si>
  <si>
    <t>Jul</t>
  </si>
  <si>
    <t>Aug</t>
  </si>
  <si>
    <t>SU</t>
  </si>
  <si>
    <t>Sep</t>
  </si>
  <si>
    <t>Oct</t>
  </si>
  <si>
    <t>Nov</t>
  </si>
  <si>
    <t>Dec</t>
  </si>
  <si>
    <t>Tenant pays full amount immediately</t>
  </si>
  <si>
    <t>Agreement paid off at time of signing</t>
  </si>
  <si>
    <t>1000</t>
  </si>
  <si>
    <t>Agreement paid off at time of signing--with retention</t>
  </si>
  <si>
    <t>Revised</t>
  </si>
  <si>
    <t>Judge reduces agreement amount to 0</t>
  </si>
  <si>
    <t>Tenant has paid $200</t>
  </si>
  <si>
    <t>-200</t>
  </si>
  <si>
    <t>Tenant owes 1000</t>
  </si>
  <si>
    <r>
      <t xml:space="preserve">Note: When a repayment agreement is revised as a result of changed tenant circumstances, there are two choices.  The original paper agreement can be closed out (remaining balance reversed) and a new agreement created with the same agreement amount and balance  or the old agreement can continue forward with new monthly payment amounts. </t>
    </r>
    <r>
      <rPr>
        <sz val="11"/>
        <rFont val="Calibri"/>
        <family val="2"/>
      </rPr>
      <t>If a new agreement is created it must use the old agreement ID to allow for proper audit of payments. No transaction is needed to reflect the fact of the revised agreement.  In practice the next payment transaction will reflect a new tenant payment amount.</t>
    </r>
  </si>
  <si>
    <t>Adding to the amount + a payment</t>
  </si>
  <si>
    <t>Example #</t>
  </si>
  <si>
    <t>Revised 2/22/17</t>
  </si>
  <si>
    <t>New Repayment Agreement in 2.0.3.A</t>
  </si>
  <si>
    <t>Repayment Agreement Originally Transmitted in 2.0.2.D</t>
  </si>
  <si>
    <t>Note: In 2.0.2.D FSS escrows were transmitted as Miscellaneous Accounting Requests</t>
  </si>
  <si>
    <t>FSS Escrow originally transmitted in 2.0.2.D</t>
  </si>
  <si>
    <t>The 2.0.2.D Ending Balance has to be calculated manually</t>
  </si>
  <si>
    <t>Tenant has paid $200 with retention</t>
  </si>
  <si>
    <t>Judge reduces agreement amount to 0-Retained amount total is $40</t>
  </si>
  <si>
    <t>Transaction Type (E, D, W or C)</t>
  </si>
  <si>
    <t>E</t>
  </si>
  <si>
    <t>Retroactive correction to an FSS Escrow Deposit amount</t>
  </si>
  <si>
    <t xml:space="preserve"> </t>
  </si>
  <si>
    <t>Bounced Check</t>
  </si>
  <si>
    <t>Final transaction</t>
  </si>
  <si>
    <t>New FSS Escrow Account in 2.0.3.A ending in a successful completion.</t>
  </si>
  <si>
    <t>Start of deposits</t>
  </si>
  <si>
    <t>New FSS Escrow Account in 2.0.3.A ending in a Cancellation</t>
  </si>
  <si>
    <t>T or N</t>
  </si>
  <si>
    <t>Normally this woud</t>
  </si>
  <si>
    <t>be at end of 5 years</t>
  </si>
  <si>
    <t>Note--deposits usually</t>
  </si>
  <si>
    <t>start as 0</t>
  </si>
  <si>
    <t>Start of  actual deposits</t>
  </si>
  <si>
    <t>RB</t>
  </si>
  <si>
    <t>FB</t>
  </si>
  <si>
    <t>Baseline</t>
  </si>
  <si>
    <t>Jan deposit</t>
  </si>
  <si>
    <t>MAT30, Section 7 Record Examples</t>
  </si>
  <si>
    <t>Reverse prior 7 months deposits (7 * 60)</t>
  </si>
  <si>
    <t>Bill for current month at new rate</t>
  </si>
  <si>
    <t>The certification on which the January deposit amount is based is corrected resulting in a new deposit amount of $50</t>
  </si>
  <si>
    <t>Interest deposited</t>
  </si>
  <si>
    <t>Three PMTS in April</t>
  </si>
  <si>
    <t>Note: In the Court Order cases below, the TE code allows the retained amount to violate the 20% rule</t>
  </si>
  <si>
    <t>Bill for prior 7 months at new rate (7 * 50)</t>
  </si>
  <si>
    <t>Revised 5/30/19</t>
  </si>
  <si>
    <t>Tenant owes $1,400 and pays $400 immediately. Agreement is for $1,000.</t>
  </si>
  <si>
    <t>This transaction is no longer reported. There is no agreement under the new rules.</t>
  </si>
  <si>
    <t>TRACS 2.0.3.A Note: The Beginning Agreement Amount for a repayment agreement is the total of tenant misreporting causing assistance to be too high less any lump sum payments and credits. See HUD Handbook 4350.3 Paragraph 8-21. If the tenant pays off the amount due immediately, there is no agreement and no Section 7 record is reported on the voucher. Note also, that retention only applies in relation to payments under an actual agreement. If the full amount owed is paid immediately, there can be no retention.</t>
  </si>
  <si>
    <t>Tenant owes $1,400 and pays $400 immediately. Agreement is for $1,000. There is no retention for the lump sum payment but there will be for future payments.</t>
  </si>
  <si>
    <t>Note that the Agreement Change Amount above is the amount of misreporting less any lump sum payment made at the time the agreement is created.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</si>
</sst>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quot;$&quot;#,##0.00"/>
  </numFmts>
  <fonts count="7" x14ac:knownFonts="1">
    <font>
      <sz val="11"/>
      <color theme="1"/>
      <name val="Calibri"/>
      <family val="2"/>
      <scheme val="minor"/>
    </font>
    <font>
      <sz val="11"/>
      <name val="Calibri"/>
      <family val="2"/>
    </font>
    <font>
      <sz val="11"/>
      <color theme="0"/>
      <name val="Calibri"/>
      <family val="2"/>
      <scheme val="minor"/>
    </font>
    <font>
      <b/>
      <sz val="11"/>
      <color theme="1"/>
      <name val="Calibri"/>
      <family val="2"/>
      <scheme val="minor"/>
    </font>
    <font>
      <sz val="11"/>
      <color theme="1"/>
      <name val="Times New Roman"/>
      <family val="1"/>
    </font>
    <font>
      <b/>
      <sz val="11"/>
      <name val="Calibri"/>
      <family val="2"/>
      <scheme val="minor"/>
    </font>
    <font>
      <sz val="11"/>
      <name val="Calibri"/>
      <family val="2"/>
      <scheme val="minor"/>
    </font>
  </fonts>
  <fills count="13">
    <fill>
      <patternFill patternType="none"/>
    </fill>
    <fill>
      <patternFill patternType="gray125"/>
    </fill>
    <fill>
      <patternFill patternType="solid">
        <fgColor rgb="FF00B050"/>
        <bgColor indexed="64"/>
      </patternFill>
    </fill>
    <fill>
      <patternFill patternType="solid">
        <fgColor rgb="FFFFFF00"/>
        <bgColor indexed="64"/>
      </patternFill>
    </fill>
    <fill>
      <patternFill patternType="solid">
        <fgColor theme="6" tint="0.79998168889431442"/>
        <bgColor indexed="64"/>
      </patternFill>
    </fill>
    <fill>
      <patternFill patternType="solid">
        <fgColor rgb="FF92D050"/>
        <bgColor indexed="64"/>
      </patternFill>
    </fill>
    <fill>
      <patternFill patternType="solid">
        <fgColor theme="0"/>
        <bgColor indexed="64"/>
      </patternFill>
    </fill>
    <fill>
      <patternFill patternType="solid">
        <fgColor theme="5" tint="0.39997558519241921"/>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rgb="FF00B0F0"/>
        <bgColor indexed="64"/>
      </patternFill>
    </fill>
    <fill>
      <patternFill patternType="solid">
        <fgColor rgb="FFFFC000"/>
        <bgColor indexed="64"/>
      </patternFill>
    </fill>
    <fill>
      <patternFill patternType="solid">
        <fgColor rgb="FFFF000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s>
  <cellStyleXfs count="1">
    <xf numFmtId="0" fontId="0" fillId="0" borderId="0"/>
  </cellStyleXfs>
  <cellXfs count="139">
    <xf numFmtId="0" fontId="0" fillId="0" borderId="0" xfId="0"/>
    <xf numFmtId="0" fontId="0" fillId="0" borderId="0" xfId="0" applyFill="1"/>
    <xf numFmtId="0" fontId="0" fillId="0" borderId="0" xfId="0" applyFill="1" applyAlignment="1">
      <alignment wrapText="1"/>
    </xf>
    <xf numFmtId="0" fontId="0" fillId="0" borderId="0" xfId="0" applyFill="1" applyBorder="1" applyAlignment="1">
      <alignment wrapText="1"/>
    </xf>
    <xf numFmtId="164" fontId="0" fillId="0" borderId="0" xfId="0" applyNumberFormat="1" applyFill="1" applyAlignment="1">
      <alignment wrapText="1"/>
    </xf>
    <xf numFmtId="164" fontId="0" fillId="0" borderId="0" xfId="0" applyNumberFormat="1" applyFill="1" applyBorder="1" applyAlignment="1">
      <alignment wrapText="1"/>
    </xf>
    <xf numFmtId="0" fontId="0" fillId="2" borderId="0" xfId="0" applyFill="1"/>
    <xf numFmtId="4" fontId="0" fillId="0" borderId="0" xfId="0" applyNumberFormat="1" applyFill="1"/>
    <xf numFmtId="4" fontId="0" fillId="0" borderId="1" xfId="0" applyNumberFormat="1" applyFill="1" applyBorder="1" applyAlignment="1">
      <alignment wrapText="1"/>
    </xf>
    <xf numFmtId="4" fontId="0" fillId="2" borderId="0" xfId="0" applyNumberFormat="1" applyFill="1"/>
    <xf numFmtId="1" fontId="0" fillId="0" borderId="0" xfId="0" applyNumberFormat="1" applyBorder="1" applyAlignment="1">
      <alignment wrapText="1"/>
    </xf>
    <xf numFmtId="0" fontId="0" fillId="0" borderId="0" xfId="0" quotePrefix="1" applyFill="1"/>
    <xf numFmtId="1" fontId="0" fillId="3" borderId="1" xfId="0" applyNumberFormat="1" applyFill="1" applyBorder="1" applyAlignment="1">
      <alignment wrapText="1"/>
    </xf>
    <xf numFmtId="0" fontId="4" fillId="0" borderId="0" xfId="0" applyFont="1" applyFill="1" applyBorder="1" applyAlignment="1">
      <alignment vertical="center" wrapText="1"/>
    </xf>
    <xf numFmtId="0" fontId="0" fillId="0" borderId="0" xfId="0" applyFont="1"/>
    <xf numFmtId="49" fontId="0" fillId="0" borderId="0" xfId="0" applyNumberFormat="1" applyFont="1" applyAlignment="1">
      <alignment horizontal="right"/>
    </xf>
    <xf numFmtId="0" fontId="0" fillId="0" borderId="0" xfId="0" applyFont="1" applyAlignment="1">
      <alignment horizontal="right"/>
    </xf>
    <xf numFmtId="0" fontId="0" fillId="0" borderId="0" xfId="0" applyFont="1" applyAlignment="1">
      <alignment wrapText="1"/>
    </xf>
    <xf numFmtId="0" fontId="0" fillId="0" borderId="0" xfId="0"/>
    <xf numFmtId="0" fontId="0" fillId="3" borderId="1" xfId="0" applyFill="1" applyBorder="1"/>
    <xf numFmtId="3" fontId="0" fillId="3" borderId="1" xfId="0" applyNumberFormat="1" applyFill="1" applyBorder="1"/>
    <xf numFmtId="4" fontId="0" fillId="0" borderId="1" xfId="0" applyNumberFormat="1" applyBorder="1"/>
    <xf numFmtId="4" fontId="0" fillId="0" borderId="2" xfId="0" applyNumberFormat="1" applyBorder="1"/>
    <xf numFmtId="164" fontId="0" fillId="0" borderId="1" xfId="0" applyNumberFormat="1" applyBorder="1" applyAlignment="1">
      <alignment wrapText="1"/>
    </xf>
    <xf numFmtId="0" fontId="0" fillId="0" borderId="1" xfId="0" applyFill="1" applyBorder="1"/>
    <xf numFmtId="0" fontId="0" fillId="0" borderId="0" xfId="0"/>
    <xf numFmtId="0" fontId="0" fillId="0" borderId="1" xfId="0" applyFont="1" applyBorder="1"/>
    <xf numFmtId="49" fontId="0" fillId="0" borderId="1" xfId="0" applyNumberFormat="1" applyFont="1" applyBorder="1"/>
    <xf numFmtId="49" fontId="0" fillId="0" borderId="1" xfId="0" quotePrefix="1" applyNumberFormat="1" applyFont="1" applyBorder="1"/>
    <xf numFmtId="0" fontId="0" fillId="0" borderId="1" xfId="0" applyFont="1" applyBorder="1" applyAlignment="1">
      <alignment horizontal="right"/>
    </xf>
    <xf numFmtId="0" fontId="0" fillId="4" borderId="1" xfId="0" applyFont="1" applyFill="1" applyBorder="1" applyAlignment="1">
      <alignment horizontal="center" wrapText="1"/>
    </xf>
    <xf numFmtId="0" fontId="0" fillId="0" borderId="3" xfId="0" applyFont="1" applyFill="1" applyBorder="1"/>
    <xf numFmtId="0" fontId="0" fillId="0" borderId="4" xfId="0" applyFont="1" applyFill="1" applyBorder="1"/>
    <xf numFmtId="0" fontId="0" fillId="0" borderId="4" xfId="0" applyFont="1" applyBorder="1"/>
    <xf numFmtId="0" fontId="0" fillId="0" borderId="5" xfId="0" applyFont="1" applyBorder="1" applyAlignment="1">
      <alignment horizontal="center"/>
    </xf>
    <xf numFmtId="0" fontId="0" fillId="0" borderId="4" xfId="0" applyFont="1" applyBorder="1" applyAlignment="1">
      <alignment horizontal="center"/>
    </xf>
    <xf numFmtId="0" fontId="0" fillId="0" borderId="6" xfId="0" applyFont="1" applyBorder="1" applyAlignment="1">
      <alignment horizontal="center"/>
    </xf>
    <xf numFmtId="0" fontId="0" fillId="0" borderId="7" xfId="0" applyFont="1" applyBorder="1"/>
    <xf numFmtId="0" fontId="0" fillId="0" borderId="0" xfId="0" applyFont="1" applyBorder="1"/>
    <xf numFmtId="0" fontId="0" fillId="0" borderId="0" xfId="0" applyFont="1" applyBorder="1" applyAlignment="1">
      <alignment horizontal="center" wrapText="1"/>
    </xf>
    <xf numFmtId="0" fontId="0" fillId="0" borderId="8" xfId="0" applyFont="1" applyBorder="1"/>
    <xf numFmtId="0" fontId="0" fillId="0" borderId="9" xfId="0" applyFont="1" applyBorder="1"/>
    <xf numFmtId="0" fontId="0" fillId="0" borderId="10" xfId="0" applyFont="1" applyBorder="1" applyAlignment="1">
      <alignment horizontal="right"/>
    </xf>
    <xf numFmtId="0" fontId="0" fillId="0" borderId="0" xfId="0" applyFont="1" applyBorder="1" applyAlignment="1">
      <alignment wrapText="1"/>
    </xf>
    <xf numFmtId="0" fontId="0" fillId="4" borderId="11" xfId="0" applyFont="1" applyFill="1" applyBorder="1" applyAlignment="1">
      <alignment horizontal="center" wrapText="1"/>
    </xf>
    <xf numFmtId="49" fontId="0" fillId="0" borderId="0" xfId="0" applyNumberFormat="1" applyFont="1" applyBorder="1" applyAlignment="1">
      <alignment horizontal="right"/>
    </xf>
    <xf numFmtId="0" fontId="0" fillId="0" borderId="0" xfId="0" applyFont="1" applyBorder="1" applyAlignment="1">
      <alignment horizontal="right"/>
    </xf>
    <xf numFmtId="0" fontId="0" fillId="4" borderId="12" xfId="0" applyFont="1" applyFill="1" applyBorder="1" applyAlignment="1">
      <alignment horizontal="center" wrapText="1"/>
    </xf>
    <xf numFmtId="0" fontId="0" fillId="0" borderId="0" xfId="0"/>
    <xf numFmtId="0" fontId="0" fillId="4" borderId="1" xfId="0" applyFill="1" applyBorder="1" applyAlignment="1">
      <alignment horizontal="center" wrapText="1"/>
    </xf>
    <xf numFmtId="0" fontId="0" fillId="4" borderId="13" xfId="0" applyFill="1" applyBorder="1" applyAlignment="1">
      <alignment horizontal="center" wrapText="1"/>
    </xf>
    <xf numFmtId="1" fontId="0" fillId="0" borderId="1" xfId="0" applyNumberFormat="1" applyBorder="1" applyAlignment="1">
      <alignment horizontal="right"/>
    </xf>
    <xf numFmtId="0" fontId="0" fillId="4" borderId="11" xfId="0" applyFill="1" applyBorder="1" applyAlignment="1">
      <alignment horizontal="center" wrapText="1"/>
    </xf>
    <xf numFmtId="0" fontId="0" fillId="0" borderId="0" xfId="0" applyNumberFormat="1" applyBorder="1" applyAlignment="1">
      <alignment horizontal="right"/>
    </xf>
    <xf numFmtId="0" fontId="0" fillId="0" borderId="0" xfId="0" applyBorder="1" applyAlignment="1">
      <alignment wrapText="1"/>
    </xf>
    <xf numFmtId="0" fontId="0" fillId="0" borderId="0" xfId="0" applyFont="1" applyFill="1" applyBorder="1"/>
    <xf numFmtId="0" fontId="0" fillId="0" borderId="1" xfId="0" applyFont="1" applyFill="1" applyBorder="1"/>
    <xf numFmtId="0" fontId="0" fillId="0" borderId="0" xfId="0" applyFont="1" applyFill="1"/>
    <xf numFmtId="0" fontId="0" fillId="5" borderId="1" xfId="0" applyNumberFormat="1" applyFill="1" applyBorder="1"/>
    <xf numFmtId="49" fontId="0" fillId="5" borderId="1" xfId="0" applyNumberFormat="1" applyFont="1" applyFill="1" applyBorder="1" applyAlignment="1">
      <alignment horizontal="right"/>
    </xf>
    <xf numFmtId="1" fontId="0" fillId="0" borderId="0" xfId="0" applyNumberFormat="1" applyBorder="1" applyAlignment="1">
      <alignment horizontal="right"/>
    </xf>
    <xf numFmtId="0" fontId="0" fillId="0" borderId="2" xfId="0" applyFont="1" applyBorder="1" applyAlignment="1">
      <alignment vertical="center"/>
    </xf>
    <xf numFmtId="0" fontId="0" fillId="0" borderId="2" xfId="0" applyFont="1" applyFill="1" applyBorder="1" applyAlignment="1">
      <alignment vertical="center"/>
    </xf>
    <xf numFmtId="0" fontId="0" fillId="0" borderId="2" xfId="0" applyFont="1" applyBorder="1"/>
    <xf numFmtId="0" fontId="0" fillId="0" borderId="2" xfId="0" applyFill="1" applyBorder="1" applyAlignment="1">
      <alignment vertical="center"/>
    </xf>
    <xf numFmtId="0" fontId="0" fillId="0" borderId="14" xfId="0" applyFont="1" applyBorder="1"/>
    <xf numFmtId="0" fontId="0" fillId="0" borderId="2" xfId="0" applyFont="1" applyBorder="1" applyAlignment="1">
      <alignment horizontal="center"/>
    </xf>
    <xf numFmtId="0" fontId="0" fillId="3" borderId="0" xfId="0" applyFill="1"/>
    <xf numFmtId="0" fontId="2" fillId="0" borderId="0" xfId="0" applyFont="1" applyFill="1" applyBorder="1" applyAlignment="1"/>
    <xf numFmtId="0" fontId="0" fillId="3" borderId="0" xfId="0" applyFill="1" applyBorder="1" applyAlignment="1"/>
    <xf numFmtId="1" fontId="0" fillId="0" borderId="1" xfId="0" applyNumberFormat="1" applyFont="1" applyBorder="1" applyAlignment="1">
      <alignment horizontal="right"/>
    </xf>
    <xf numFmtId="0" fontId="0" fillId="0" borderId="1" xfId="0" applyNumberFormat="1" applyFill="1" applyBorder="1"/>
    <xf numFmtId="1" fontId="0" fillId="0" borderId="1" xfId="0" applyNumberFormat="1" applyFill="1" applyBorder="1"/>
    <xf numFmtId="0" fontId="0" fillId="6" borderId="1" xfId="0" applyFont="1" applyFill="1" applyBorder="1"/>
    <xf numFmtId="1" fontId="0" fillId="5" borderId="1" xfId="0" applyNumberFormat="1" applyFill="1" applyBorder="1" applyAlignment="1">
      <alignment horizontal="right"/>
    </xf>
    <xf numFmtId="0" fontId="0" fillId="6" borderId="1" xfId="0" applyNumberFormat="1" applyFill="1" applyBorder="1"/>
    <xf numFmtId="14" fontId="0" fillId="0" borderId="1" xfId="0" applyNumberFormat="1" applyFont="1" applyBorder="1"/>
    <xf numFmtId="0" fontId="0" fillId="0" borderId="1" xfId="0" applyBorder="1" applyAlignment="1">
      <alignment horizontal="center"/>
    </xf>
    <xf numFmtId="0" fontId="0" fillId="0" borderId="1" xfId="0" applyBorder="1" applyAlignment="1">
      <alignment horizontal="center"/>
    </xf>
    <xf numFmtId="0" fontId="0" fillId="0" borderId="1" xfId="0" applyFill="1" applyBorder="1"/>
    <xf numFmtId="0" fontId="0" fillId="0" borderId="0" xfId="0" applyFill="1" applyBorder="1" applyAlignment="1"/>
    <xf numFmtId="0" fontId="0" fillId="7" borderId="0" xfId="0" applyFill="1"/>
    <xf numFmtId="14" fontId="0" fillId="0" borderId="0" xfId="0" applyNumberFormat="1"/>
    <xf numFmtId="0" fontId="0" fillId="5" borderId="0" xfId="0" applyFill="1"/>
    <xf numFmtId="14" fontId="0" fillId="0" borderId="0" xfId="0" applyNumberFormat="1" applyFill="1"/>
    <xf numFmtId="0" fontId="0" fillId="6" borderId="0" xfId="0" applyFill="1"/>
    <xf numFmtId="0" fontId="0" fillId="8" borderId="4" xfId="0" applyFont="1" applyFill="1" applyBorder="1"/>
    <xf numFmtId="0" fontId="0" fillId="8" borderId="5" xfId="0" applyFont="1" applyFill="1" applyBorder="1" applyAlignment="1">
      <alignment horizontal="center"/>
    </xf>
    <xf numFmtId="0" fontId="0" fillId="8" borderId="4" xfId="0" applyFont="1" applyFill="1" applyBorder="1" applyAlignment="1">
      <alignment horizontal="center"/>
    </xf>
    <xf numFmtId="0" fontId="0" fillId="8" borderId="7" xfId="0" applyFont="1" applyFill="1" applyBorder="1"/>
    <xf numFmtId="0" fontId="0" fillId="8" borderId="11" xfId="0" applyFill="1" applyBorder="1" applyAlignment="1">
      <alignment horizontal="center" wrapText="1"/>
    </xf>
    <xf numFmtId="0" fontId="0" fillId="8" borderId="0" xfId="0" applyFont="1" applyFill="1" applyBorder="1" applyAlignment="1">
      <alignment horizontal="center" wrapText="1"/>
    </xf>
    <xf numFmtId="0" fontId="0" fillId="8" borderId="1" xfId="0" applyFont="1" applyFill="1" applyBorder="1" applyAlignment="1">
      <alignment horizontal="center" wrapText="1"/>
    </xf>
    <xf numFmtId="1" fontId="0" fillId="9" borderId="1" xfId="0" applyNumberFormat="1" applyFill="1" applyBorder="1" applyAlignment="1">
      <alignment horizontal="right"/>
    </xf>
    <xf numFmtId="0" fontId="3" fillId="0" borderId="3" xfId="0" applyFont="1" applyFill="1" applyBorder="1"/>
    <xf numFmtId="0" fontId="3" fillId="8" borderId="3" xfId="0" applyFont="1" applyFill="1" applyBorder="1"/>
    <xf numFmtId="0" fontId="0" fillId="0" borderId="0" xfId="0" applyAlignment="1">
      <alignment horizontal="center"/>
    </xf>
    <xf numFmtId="0" fontId="0" fillId="0" borderId="0" xfId="0" applyFill="1" applyAlignment="1">
      <alignment horizontal="center"/>
    </xf>
    <xf numFmtId="0" fontId="0" fillId="10" borderId="0" xfId="0" applyFill="1"/>
    <xf numFmtId="14" fontId="0" fillId="10" borderId="0" xfId="0" applyNumberFormat="1" applyFill="1"/>
    <xf numFmtId="0" fontId="0" fillId="11" borderId="0" xfId="0" applyFill="1"/>
    <xf numFmtId="0" fontId="0" fillId="8" borderId="0" xfId="0" applyFill="1"/>
    <xf numFmtId="0" fontId="0" fillId="8" borderId="0" xfId="0" quotePrefix="1" applyFill="1"/>
    <xf numFmtId="0" fontId="3" fillId="0" borderId="0" xfId="0" applyFont="1"/>
    <xf numFmtId="0" fontId="0" fillId="12" borderId="0" xfId="0" applyFont="1" applyFill="1" applyBorder="1" applyAlignment="1">
      <alignment vertical="top" wrapText="1"/>
    </xf>
    <xf numFmtId="0" fontId="0" fillId="10" borderId="1" xfId="0" applyFill="1" applyBorder="1"/>
    <xf numFmtId="1" fontId="0" fillId="0" borderId="1" xfId="0" applyNumberFormat="1" applyFill="1" applyBorder="1" applyAlignment="1">
      <alignment horizontal="right"/>
    </xf>
    <xf numFmtId="0" fontId="0" fillId="3" borderId="18" xfId="0" quotePrefix="1" applyFill="1" applyBorder="1"/>
    <xf numFmtId="0" fontId="0" fillId="3" borderId="1" xfId="0" quotePrefix="1" applyFill="1" applyBorder="1"/>
    <xf numFmtId="0" fontId="0" fillId="0" borderId="18" xfId="0" applyFill="1" applyBorder="1" applyAlignment="1">
      <alignment wrapText="1"/>
    </xf>
    <xf numFmtId="0" fontId="0" fillId="0" borderId="1" xfId="0" applyFill="1" applyBorder="1" applyAlignment="1">
      <alignment wrapText="1"/>
    </xf>
    <xf numFmtId="0" fontId="0" fillId="3" borderId="18" xfId="0" applyFill="1" applyBorder="1" applyAlignment="1">
      <alignment wrapText="1"/>
    </xf>
    <xf numFmtId="0" fontId="0" fillId="3" borderId="1" xfId="0" applyFill="1" applyBorder="1" applyAlignment="1">
      <alignment wrapText="1"/>
    </xf>
    <xf numFmtId="0" fontId="0" fillId="0" borderId="1" xfId="0" applyBorder="1"/>
    <xf numFmtId="0" fontId="0" fillId="0" borderId="1" xfId="0" quotePrefix="1" applyBorder="1"/>
    <xf numFmtId="0" fontId="0" fillId="0" borderId="2" xfId="0" applyFill="1" applyBorder="1" applyAlignment="1"/>
    <xf numFmtId="0" fontId="0" fillId="0" borderId="18" xfId="0" applyFill="1" applyBorder="1" applyAlignment="1"/>
    <xf numFmtId="0" fontId="0" fillId="0" borderId="2" xfId="0" applyBorder="1" applyAlignment="1">
      <alignment wrapText="1"/>
    </xf>
    <xf numFmtId="0" fontId="0" fillId="0" borderId="17" xfId="0" applyBorder="1" applyAlignment="1">
      <alignment wrapText="1"/>
    </xf>
    <xf numFmtId="0" fontId="0" fillId="0" borderId="18" xfId="0" applyBorder="1" applyAlignment="1">
      <alignment wrapText="1"/>
    </xf>
    <xf numFmtId="0" fontId="0" fillId="0" borderId="1" xfId="0" applyBorder="1" applyAlignment="1">
      <alignment wrapText="1"/>
    </xf>
    <xf numFmtId="0" fontId="0" fillId="0" borderId="1" xfId="0" applyFill="1" applyBorder="1"/>
    <xf numFmtId="0" fontId="0" fillId="0" borderId="1" xfId="0" quotePrefix="1" applyFill="1" applyBorder="1"/>
    <xf numFmtId="0" fontId="6" fillId="0" borderId="1" xfId="0" applyFont="1" applyFill="1" applyBorder="1" applyAlignment="1">
      <alignment wrapText="1"/>
    </xf>
    <xf numFmtId="0" fontId="0" fillId="2" borderId="15" xfId="0" applyFill="1" applyBorder="1" applyAlignment="1">
      <alignment horizontal="center"/>
    </xf>
    <xf numFmtId="0" fontId="0" fillId="2" borderId="16" xfId="0" applyFill="1" applyBorder="1" applyAlignment="1">
      <alignment horizontal="center"/>
    </xf>
    <xf numFmtId="0" fontId="0" fillId="0" borderId="17" xfId="0" applyBorder="1" applyAlignment="1">
      <alignment horizontal="center"/>
    </xf>
    <xf numFmtId="0" fontId="0" fillId="0" borderId="18" xfId="0" applyBorder="1" applyAlignment="1">
      <alignment horizontal="center"/>
    </xf>
    <xf numFmtId="0" fontId="0" fillId="0" borderId="1" xfId="0" applyBorder="1" applyAlignment="1">
      <alignment horizontal="center"/>
    </xf>
    <xf numFmtId="0" fontId="5" fillId="8" borderId="1" xfId="0" applyFont="1" applyFill="1" applyBorder="1"/>
    <xf numFmtId="0" fontId="5" fillId="0" borderId="1" xfId="0" applyFont="1" applyFill="1" applyBorder="1" applyAlignment="1">
      <alignment horizontal="center"/>
    </xf>
    <xf numFmtId="4" fontId="3" fillId="3" borderId="1" xfId="0" applyNumberFormat="1" applyFont="1" applyFill="1" applyBorder="1"/>
    <xf numFmtId="0" fontId="0" fillId="8" borderId="1" xfId="0" applyFill="1" applyBorder="1"/>
    <xf numFmtId="0" fontId="6" fillId="0" borderId="1" xfId="0" applyFont="1" applyBorder="1" applyAlignment="1">
      <alignment wrapText="1"/>
    </xf>
    <xf numFmtId="0" fontId="0" fillId="3" borderId="0" xfId="0" applyFill="1" applyBorder="1" applyAlignment="1">
      <alignment wrapText="1"/>
    </xf>
    <xf numFmtId="0" fontId="0" fillId="3" borderId="0" xfId="0" applyFill="1" applyBorder="1" applyAlignment="1"/>
    <xf numFmtId="0" fontId="0" fillId="0" borderId="0" xfId="0" applyAlignment="1"/>
    <xf numFmtId="0" fontId="6" fillId="10" borderId="1" xfId="0" applyFont="1" applyFill="1" applyBorder="1" applyAlignment="1">
      <alignment wrapText="1"/>
    </xf>
    <xf numFmtId="0" fontId="0" fillId="0" borderId="19" xfId="0" applyFont="1" applyFill="1" applyBorder="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8"/>
  <sheetViews>
    <sheetView topLeftCell="A19" zoomScaleNormal="100" workbookViewId="0">
      <selection activeCell="D13" sqref="D13"/>
    </sheetView>
  </sheetViews>
  <sheetFormatPr defaultRowHeight="15" x14ac:dyDescent="0.25"/>
  <cols>
    <col min="10" max="10" width="11.5703125" customWidth="1"/>
  </cols>
  <sheetData>
    <row r="1" spans="1:14" ht="15" customHeight="1" x14ac:dyDescent="0.25">
      <c r="A1" s="129" t="s">
        <v>68</v>
      </c>
      <c r="B1" s="129"/>
      <c r="C1" s="129"/>
      <c r="D1" s="129"/>
      <c r="E1" s="129"/>
      <c r="F1" s="129"/>
      <c r="G1" s="129"/>
      <c r="H1" s="129"/>
      <c r="I1" s="129"/>
      <c r="J1" s="129"/>
    </row>
    <row r="2" spans="1:14" x14ac:dyDescent="0.25">
      <c r="B2" s="130" t="s">
        <v>45</v>
      </c>
      <c r="C2" s="130"/>
      <c r="D2" s="130"/>
      <c r="E2" s="130"/>
      <c r="F2" s="130"/>
      <c r="G2" s="130"/>
      <c r="H2" s="130"/>
      <c r="I2" s="130"/>
      <c r="J2" s="130"/>
      <c r="K2" s="1"/>
      <c r="L2" s="1"/>
    </row>
    <row r="3" spans="1:14" x14ac:dyDescent="0.25">
      <c r="B3" s="130"/>
      <c r="C3" s="130"/>
      <c r="D3" s="130"/>
      <c r="E3" s="130"/>
      <c r="F3" s="130"/>
      <c r="G3" s="130"/>
      <c r="H3" s="130"/>
      <c r="I3" s="130"/>
      <c r="J3" s="130"/>
    </row>
    <row r="5" spans="1:14" ht="15" customHeight="1" x14ac:dyDescent="0.25">
      <c r="B5" s="113" t="s">
        <v>9</v>
      </c>
      <c r="C5" s="113"/>
      <c r="D5" s="113"/>
      <c r="E5" s="113"/>
      <c r="F5" s="113"/>
      <c r="G5" s="113"/>
      <c r="H5" s="113"/>
      <c r="I5" s="113"/>
      <c r="J5" s="113"/>
    </row>
    <row r="6" spans="1:14" ht="28.5" customHeight="1" x14ac:dyDescent="0.25">
      <c r="B6" s="123" t="s">
        <v>55</v>
      </c>
      <c r="C6" s="123"/>
      <c r="D6" s="123"/>
      <c r="E6" s="123"/>
      <c r="F6" s="123"/>
      <c r="G6" s="123"/>
      <c r="H6" s="123"/>
      <c r="I6" s="123"/>
      <c r="J6" s="123"/>
      <c r="K6" s="1"/>
      <c r="L6" s="1"/>
      <c r="M6" s="1"/>
      <c r="N6" s="1"/>
    </row>
    <row r="7" spans="1:14" ht="28.5" customHeight="1" x14ac:dyDescent="0.25">
      <c r="B7" s="123" t="s">
        <v>47</v>
      </c>
      <c r="C7" s="123"/>
      <c r="D7" s="123"/>
      <c r="E7" s="123"/>
      <c r="F7" s="123"/>
      <c r="G7" s="123"/>
      <c r="H7" s="123"/>
      <c r="I7" s="123"/>
      <c r="J7" s="123"/>
      <c r="K7" s="1"/>
      <c r="L7" s="1"/>
      <c r="M7" s="1"/>
      <c r="N7" s="1"/>
    </row>
    <row r="8" spans="1:14" x14ac:dyDescent="0.25">
      <c r="G8" s="7"/>
      <c r="H8" s="1"/>
    </row>
    <row r="9" spans="1:14" ht="15" customHeight="1" x14ac:dyDescent="0.25">
      <c r="B9" s="131" t="s">
        <v>15</v>
      </c>
      <c r="C9" s="131"/>
      <c r="D9" s="131"/>
      <c r="E9" s="131"/>
      <c r="F9" s="128" t="s">
        <v>54</v>
      </c>
      <c r="G9" s="128"/>
      <c r="H9" s="128"/>
      <c r="I9" s="128"/>
      <c r="J9" s="128"/>
    </row>
    <row r="10" spans="1:14" x14ac:dyDescent="0.25">
      <c r="G10" s="7"/>
      <c r="H10" s="1"/>
    </row>
    <row r="11" spans="1:14" ht="15" customHeight="1" x14ac:dyDescent="0.25">
      <c r="B11" s="113" t="s">
        <v>1</v>
      </c>
      <c r="C11" s="113"/>
      <c r="D11" s="20">
        <v>883</v>
      </c>
      <c r="F11" s="1"/>
      <c r="G11" s="1"/>
      <c r="H11" s="1"/>
      <c r="I11" s="1"/>
    </row>
    <row r="12" spans="1:14" x14ac:dyDescent="0.25">
      <c r="B12" s="113" t="s">
        <v>22</v>
      </c>
      <c r="C12" s="113"/>
      <c r="D12" s="20">
        <v>34</v>
      </c>
      <c r="F12" s="1"/>
      <c r="G12" s="1"/>
      <c r="H12" s="1"/>
      <c r="I12" s="1"/>
    </row>
    <row r="13" spans="1:14" x14ac:dyDescent="0.25">
      <c r="B13" s="113" t="s">
        <v>4</v>
      </c>
      <c r="C13" s="113"/>
      <c r="D13" s="22">
        <v>155</v>
      </c>
      <c r="E13" s="113" t="s">
        <v>13</v>
      </c>
      <c r="F13" s="113"/>
      <c r="G13" s="113"/>
      <c r="H13" s="113"/>
      <c r="I13" s="113"/>
      <c r="J13" s="113"/>
    </row>
    <row r="14" spans="1:14" x14ac:dyDescent="0.25">
      <c r="B14" s="113" t="s">
        <v>5</v>
      </c>
      <c r="C14" s="113"/>
      <c r="D14" s="22">
        <v>6.33</v>
      </c>
      <c r="E14" s="113" t="s">
        <v>14</v>
      </c>
      <c r="F14" s="113"/>
      <c r="G14" s="113"/>
      <c r="H14" s="113"/>
      <c r="I14" s="113"/>
      <c r="J14" s="113"/>
    </row>
    <row r="15" spans="1:14" s="48" customFormat="1" x14ac:dyDescent="0.25">
      <c r="B15" s="126"/>
      <c r="C15" s="126"/>
      <c r="D15" s="126"/>
      <c r="E15" s="126"/>
      <c r="F15" s="126"/>
      <c r="G15" s="126"/>
      <c r="H15" s="126"/>
      <c r="I15" s="126"/>
      <c r="J15" s="127"/>
    </row>
    <row r="16" spans="1:14" x14ac:dyDescent="0.25">
      <c r="B16" s="124"/>
      <c r="C16" s="124"/>
      <c r="D16" s="125"/>
      <c r="E16" s="113" t="s">
        <v>11</v>
      </c>
      <c r="F16" s="113"/>
      <c r="G16" s="113"/>
      <c r="H16" s="113"/>
      <c r="I16" s="113"/>
      <c r="J16" s="113"/>
    </row>
    <row r="17" spans="1:13" x14ac:dyDescent="0.25">
      <c r="B17" s="113" t="s">
        <v>2</v>
      </c>
      <c r="C17" s="113"/>
      <c r="D17" s="20">
        <f>+D12</f>
        <v>34</v>
      </c>
      <c r="F17" s="1"/>
      <c r="G17" s="1"/>
      <c r="H17" s="1"/>
      <c r="I17" s="1"/>
    </row>
    <row r="18" spans="1:13" x14ac:dyDescent="0.25">
      <c r="B18" s="114" t="s">
        <v>3</v>
      </c>
      <c r="C18" s="114"/>
      <c r="D18" s="21">
        <f>+D17*0.2</f>
        <v>6.8000000000000007</v>
      </c>
      <c r="F18" s="1"/>
      <c r="G18" s="11"/>
      <c r="H18" s="1"/>
      <c r="I18" s="1"/>
    </row>
    <row r="19" spans="1:13" x14ac:dyDescent="0.25">
      <c r="B19" s="113" t="s">
        <v>10</v>
      </c>
      <c r="C19" s="113"/>
      <c r="D19" s="21">
        <f>+D13+D14</f>
        <v>161.33000000000001</v>
      </c>
      <c r="E19" s="122" t="s">
        <v>23</v>
      </c>
      <c r="F19" s="122"/>
      <c r="G19" s="122"/>
      <c r="H19" s="122"/>
      <c r="I19" s="122"/>
      <c r="J19" s="122"/>
    </row>
    <row r="20" spans="1:13" x14ac:dyDescent="0.25">
      <c r="B20" s="121" t="s">
        <v>6</v>
      </c>
      <c r="C20" s="121"/>
      <c r="D20" s="8">
        <f>IF(D18&gt;D19,D19,D18)</f>
        <v>6.8000000000000007</v>
      </c>
      <c r="E20" s="121" t="s">
        <v>12</v>
      </c>
      <c r="F20" s="121"/>
      <c r="G20" s="121"/>
      <c r="H20" s="121"/>
      <c r="I20" s="121"/>
      <c r="J20" s="121"/>
    </row>
    <row r="21" spans="1:13" ht="29.45" customHeight="1" x14ac:dyDescent="0.25">
      <c r="B21" s="121" t="s">
        <v>16</v>
      </c>
      <c r="C21" s="121"/>
      <c r="D21" s="12">
        <f>ROUNDDOWN(D20,0)</f>
        <v>6</v>
      </c>
      <c r="E21" s="123" t="s">
        <v>46</v>
      </c>
      <c r="F21" s="123"/>
      <c r="G21" s="123"/>
      <c r="H21" s="123"/>
      <c r="I21" s="123"/>
      <c r="J21" s="123"/>
      <c r="K21" s="1"/>
      <c r="L21" s="1"/>
      <c r="M21" s="1"/>
    </row>
    <row r="22" spans="1:13" x14ac:dyDescent="0.25">
      <c r="A22" s="3"/>
      <c r="B22" s="121" t="s">
        <v>31</v>
      </c>
      <c r="C22" s="121"/>
      <c r="D22" s="12">
        <f>D17-D21</f>
        <v>28</v>
      </c>
      <c r="F22" s="1"/>
      <c r="G22" s="1"/>
      <c r="H22" s="1"/>
      <c r="I22" s="5"/>
      <c r="J22" s="5"/>
      <c r="K22" s="1"/>
    </row>
    <row r="23" spans="1:13" x14ac:dyDescent="0.25">
      <c r="A23" s="2"/>
      <c r="D23" s="10"/>
      <c r="F23" s="1"/>
      <c r="G23" s="1"/>
      <c r="H23" s="1"/>
      <c r="I23" s="4"/>
      <c r="J23" s="4"/>
      <c r="K23" s="1"/>
    </row>
    <row r="24" spans="1:13" ht="15" customHeight="1" x14ac:dyDescent="0.25">
      <c r="B24" s="113" t="s">
        <v>7</v>
      </c>
      <c r="C24" s="113"/>
      <c r="D24" s="12">
        <f>+D11-D17</f>
        <v>849</v>
      </c>
      <c r="F24" s="1"/>
      <c r="G24" s="1"/>
      <c r="H24" s="1"/>
    </row>
    <row r="25" spans="1:13" x14ac:dyDescent="0.25">
      <c r="B25" s="113" t="s">
        <v>8</v>
      </c>
      <c r="C25" s="113"/>
      <c r="D25" s="23">
        <f>+D19-D21</f>
        <v>155.33000000000001</v>
      </c>
      <c r="F25" s="1"/>
      <c r="G25" s="1"/>
      <c r="H25" s="1"/>
    </row>
    <row r="27" spans="1:13" ht="29.45" customHeight="1" x14ac:dyDescent="0.25">
      <c r="B27" s="117" t="s">
        <v>17</v>
      </c>
      <c r="C27" s="118"/>
      <c r="D27" s="118"/>
      <c r="E27" s="118"/>
      <c r="F27" s="118"/>
      <c r="G27" s="118"/>
      <c r="H27" s="118"/>
      <c r="I27" s="118"/>
      <c r="J27" s="119"/>
    </row>
    <row r="28" spans="1:13" ht="29.1" customHeight="1" x14ac:dyDescent="0.25">
      <c r="B28" s="117" t="s">
        <v>53</v>
      </c>
      <c r="C28" s="118"/>
      <c r="D28" s="118"/>
      <c r="E28" s="118"/>
      <c r="F28" s="118"/>
      <c r="G28" s="118"/>
      <c r="H28" s="118"/>
      <c r="I28" s="118"/>
      <c r="J28" s="119"/>
    </row>
    <row r="29" spans="1:13" ht="42" customHeight="1" x14ac:dyDescent="0.25">
      <c r="B29" s="120" t="s">
        <v>49</v>
      </c>
      <c r="C29" s="120"/>
      <c r="D29" s="120"/>
      <c r="E29" s="120"/>
      <c r="F29" s="120"/>
      <c r="G29" s="120"/>
      <c r="H29" s="120"/>
      <c r="I29" s="120"/>
      <c r="J29" s="120"/>
    </row>
    <row r="31" spans="1:13" ht="15" customHeight="1" x14ac:dyDescent="0.25">
      <c r="B31" s="113" t="s">
        <v>20</v>
      </c>
      <c r="C31" s="113"/>
      <c r="D31" s="113"/>
      <c r="E31" s="113"/>
      <c r="F31" s="113"/>
    </row>
    <row r="32" spans="1:13" x14ac:dyDescent="0.25">
      <c r="B32" s="121" t="s">
        <v>18</v>
      </c>
      <c r="C32" s="121"/>
      <c r="D32" s="121"/>
      <c r="E32" s="121"/>
      <c r="F32" s="121"/>
    </row>
    <row r="33" spans="2:13" x14ac:dyDescent="0.25">
      <c r="B33" s="113" t="s">
        <v>19</v>
      </c>
      <c r="C33" s="113"/>
      <c r="D33" s="113"/>
      <c r="E33" s="113"/>
      <c r="F33" s="113"/>
    </row>
    <row r="35" spans="2:13" x14ac:dyDescent="0.25">
      <c r="B35" s="113" t="s">
        <v>1</v>
      </c>
      <c r="C35" s="113"/>
      <c r="D35" s="20">
        <v>883</v>
      </c>
      <c r="F35" s="1"/>
      <c r="G35" s="1"/>
      <c r="H35" s="1"/>
      <c r="I35" s="1"/>
    </row>
    <row r="36" spans="2:13" x14ac:dyDescent="0.25">
      <c r="B36" s="113" t="s">
        <v>0</v>
      </c>
      <c r="C36" s="113"/>
      <c r="D36" s="20">
        <v>34</v>
      </c>
      <c r="F36" s="1"/>
      <c r="G36" s="1"/>
      <c r="H36" s="1"/>
      <c r="I36" s="1"/>
    </row>
    <row r="37" spans="2:13" x14ac:dyDescent="0.25">
      <c r="B37" s="113" t="s">
        <v>4</v>
      </c>
      <c r="C37" s="113"/>
      <c r="D37" s="22">
        <v>230</v>
      </c>
      <c r="E37" s="113" t="s">
        <v>21</v>
      </c>
      <c r="F37" s="113"/>
      <c r="G37" s="113"/>
      <c r="H37" s="113"/>
      <c r="I37" s="1"/>
    </row>
    <row r="38" spans="2:13" x14ac:dyDescent="0.25">
      <c r="B38" s="113" t="s">
        <v>5</v>
      </c>
      <c r="C38" s="113"/>
      <c r="D38" s="22">
        <v>10</v>
      </c>
      <c r="E38" s="113" t="s">
        <v>14</v>
      </c>
      <c r="F38" s="113"/>
      <c r="G38" s="113"/>
      <c r="H38" s="113"/>
      <c r="I38" s="1"/>
    </row>
    <row r="39" spans="2:13" x14ac:dyDescent="0.25">
      <c r="B39" s="6"/>
      <c r="C39" s="6"/>
      <c r="D39" s="9"/>
      <c r="E39" s="113" t="s">
        <v>11</v>
      </c>
      <c r="F39" s="113"/>
      <c r="G39" s="113"/>
      <c r="H39" s="113"/>
      <c r="I39" s="1"/>
    </row>
    <row r="40" spans="2:13" x14ac:dyDescent="0.25">
      <c r="B40" s="113" t="s">
        <v>2</v>
      </c>
      <c r="C40" s="113"/>
      <c r="D40" s="20">
        <f>+D36</f>
        <v>34</v>
      </c>
      <c r="F40" s="1"/>
      <c r="G40" s="1"/>
      <c r="H40" s="1"/>
      <c r="I40" s="1"/>
    </row>
    <row r="41" spans="2:13" x14ac:dyDescent="0.25">
      <c r="B41" s="114" t="s">
        <v>3</v>
      </c>
      <c r="C41" s="114"/>
      <c r="D41" s="21">
        <f>+D40*0.2</f>
        <v>6.8000000000000007</v>
      </c>
      <c r="F41" s="1"/>
      <c r="G41" s="11"/>
      <c r="H41" s="1"/>
      <c r="I41" s="1"/>
    </row>
    <row r="42" spans="2:13" x14ac:dyDescent="0.25">
      <c r="B42" s="113" t="s">
        <v>10</v>
      </c>
      <c r="C42" s="113"/>
      <c r="D42" s="21">
        <f>+D37+D38</f>
        <v>240</v>
      </c>
      <c r="E42" s="107" t="s">
        <v>23</v>
      </c>
      <c r="F42" s="108"/>
      <c r="G42" s="108"/>
      <c r="H42" s="108"/>
      <c r="I42" s="1"/>
    </row>
    <row r="43" spans="2:13" ht="28.5" customHeight="1" x14ac:dyDescent="0.25">
      <c r="B43" s="24" t="s">
        <v>6</v>
      </c>
      <c r="C43" s="24"/>
      <c r="D43" s="8">
        <f>IF(D41&gt;D42,D42,D41)</f>
        <v>6.8000000000000007</v>
      </c>
      <c r="E43" s="109" t="s">
        <v>12</v>
      </c>
      <c r="F43" s="110"/>
      <c r="G43" s="110"/>
      <c r="H43" s="110"/>
      <c r="I43" s="1"/>
    </row>
    <row r="44" spans="2:13" ht="45.95" customHeight="1" x14ac:dyDescent="0.25">
      <c r="B44" s="19" t="s">
        <v>16</v>
      </c>
      <c r="C44" s="19"/>
      <c r="D44" s="12">
        <f>ROUNDDOWN(D43,0)</f>
        <v>6</v>
      </c>
      <c r="E44" s="111" t="s">
        <v>46</v>
      </c>
      <c r="F44" s="112"/>
      <c r="G44" s="112"/>
      <c r="H44" s="112"/>
      <c r="I44" s="1"/>
      <c r="J44" s="1"/>
      <c r="K44" s="1"/>
      <c r="L44" s="1"/>
      <c r="M44" s="1"/>
    </row>
    <row r="45" spans="2:13" x14ac:dyDescent="0.25">
      <c r="B45" s="115" t="s">
        <v>31</v>
      </c>
      <c r="C45" s="116"/>
      <c r="D45" s="12">
        <f>D40-D44</f>
        <v>28</v>
      </c>
      <c r="F45" s="1"/>
      <c r="G45" s="1"/>
      <c r="H45" s="1"/>
      <c r="I45" s="5"/>
      <c r="J45" s="5"/>
      <c r="K45" s="1"/>
    </row>
    <row r="46" spans="2:13" x14ac:dyDescent="0.25">
      <c r="D46" s="10"/>
      <c r="F46" s="1"/>
      <c r="G46" s="1"/>
      <c r="H46" s="1"/>
      <c r="I46" s="4"/>
      <c r="J46" s="4"/>
      <c r="K46" s="1"/>
    </row>
    <row r="47" spans="2:13" x14ac:dyDescent="0.25">
      <c r="B47" s="113" t="s">
        <v>7</v>
      </c>
      <c r="C47" s="113"/>
      <c r="D47" s="12">
        <f>+D35-D40</f>
        <v>849</v>
      </c>
      <c r="F47" s="1"/>
      <c r="G47" s="1"/>
      <c r="H47" s="1"/>
    </row>
    <row r="48" spans="2:13" x14ac:dyDescent="0.25">
      <c r="B48" s="113" t="s">
        <v>8</v>
      </c>
      <c r="C48" s="113"/>
      <c r="D48" s="23">
        <f>+D42-D44</f>
        <v>234</v>
      </c>
      <c r="F48" s="1"/>
      <c r="G48" s="1"/>
      <c r="H48" s="1"/>
    </row>
  </sheetData>
  <mergeCells count="50">
    <mergeCell ref="B11:C11"/>
    <mergeCell ref="F9:J9"/>
    <mergeCell ref="A1:J1"/>
    <mergeCell ref="B2:J2"/>
    <mergeCell ref="B3:J3"/>
    <mergeCell ref="B5:J5"/>
    <mergeCell ref="B6:J6"/>
    <mergeCell ref="B7:J7"/>
    <mergeCell ref="B9:E9"/>
    <mergeCell ref="B12:C12"/>
    <mergeCell ref="B13:C13"/>
    <mergeCell ref="B14:C14"/>
    <mergeCell ref="E13:J13"/>
    <mergeCell ref="E14:J14"/>
    <mergeCell ref="E16:J16"/>
    <mergeCell ref="B16:D16"/>
    <mergeCell ref="B15:J15"/>
    <mergeCell ref="B17:C17"/>
    <mergeCell ref="B18:C18"/>
    <mergeCell ref="B19:C19"/>
    <mergeCell ref="B20:C20"/>
    <mergeCell ref="B21:C21"/>
    <mergeCell ref="B22:C22"/>
    <mergeCell ref="E19:J19"/>
    <mergeCell ref="E20:J20"/>
    <mergeCell ref="E21:J21"/>
    <mergeCell ref="B24:C24"/>
    <mergeCell ref="B25:C25"/>
    <mergeCell ref="B27:J27"/>
    <mergeCell ref="B28:J28"/>
    <mergeCell ref="B29:J29"/>
    <mergeCell ref="B31:F31"/>
    <mergeCell ref="B32:F32"/>
    <mergeCell ref="B33:F33"/>
    <mergeCell ref="B35:C35"/>
    <mergeCell ref="B36:C36"/>
    <mergeCell ref="B37:C37"/>
    <mergeCell ref="B38:C38"/>
    <mergeCell ref="E37:H37"/>
    <mergeCell ref="E38:H38"/>
    <mergeCell ref="E39:H39"/>
    <mergeCell ref="E42:H42"/>
    <mergeCell ref="E43:H43"/>
    <mergeCell ref="E44:H44"/>
    <mergeCell ref="B47:C47"/>
    <mergeCell ref="B48:C48"/>
    <mergeCell ref="B40:C40"/>
    <mergeCell ref="B41:C41"/>
    <mergeCell ref="B42:C42"/>
    <mergeCell ref="B45:C45"/>
  </mergeCells>
  <pageMargins left="0.7" right="0.7" top="0.75" bottom="0.75" header="0.3" footer="0.3"/>
  <pageSetup scale="80" orientation="portrait" r:id="rId1"/>
  <headerFooter>
    <oddHeader xml:space="preserve">&amp;C&amp;14TRACS 202D Calculations for Repayments&amp;11
</oddHeader>
    <oddFooter>&amp;L&amp;8page &amp;P of &amp;N&amp;R&amp;8revised 6/19/2012</oddFooter>
  </headerFooter>
  <rowBreaks count="1" manualBreakCount="1">
    <brk id="30" max="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53"/>
  <sheetViews>
    <sheetView tabSelected="1" zoomScaleNormal="100" workbookViewId="0">
      <pane xSplit="3" ySplit="7" topLeftCell="D8" activePane="bottomRight" state="frozen"/>
      <selection pane="topRight" activeCell="D1" sqref="D1"/>
      <selection pane="bottomLeft" activeCell="A5" sqref="A5"/>
      <selection pane="bottomRight" activeCell="C136" sqref="C136"/>
    </sheetView>
  </sheetViews>
  <sheetFormatPr defaultRowHeight="15" x14ac:dyDescent="0.25"/>
  <cols>
    <col min="1" max="1" width="9.140625" style="48" customWidth="1"/>
    <col min="2" max="2" width="6.140625" bestFit="1" customWidth="1"/>
    <col min="3" max="3" width="35.42578125" customWidth="1"/>
    <col min="4" max="4" width="24.5703125" customWidth="1"/>
    <col min="5" max="5" width="9" customWidth="1"/>
    <col min="6" max="6" width="25.28515625" customWidth="1"/>
    <col min="7" max="7" width="4.42578125" customWidth="1"/>
    <col min="8" max="8" width="6" customWidth="1"/>
    <col min="9" max="9" width="5.140625" customWidth="1"/>
    <col min="10" max="10" width="6.85546875" customWidth="1"/>
    <col min="11" max="11" width="24.85546875" customWidth="1"/>
    <col min="12" max="12" width="19.140625" customWidth="1"/>
    <col min="13" max="13" width="5.42578125" customWidth="1"/>
    <col min="14" max="14" width="16.5703125" customWidth="1"/>
  </cols>
  <sheetData>
    <row r="1" spans="1:12" x14ac:dyDescent="0.25">
      <c r="A1" s="96"/>
      <c r="B1" s="132" t="s">
        <v>37</v>
      </c>
      <c r="C1" s="132"/>
      <c r="D1" s="132"/>
      <c r="F1" s="105" t="s">
        <v>208</v>
      </c>
      <c r="G1" s="1"/>
    </row>
    <row r="2" spans="1:12" x14ac:dyDescent="0.25">
      <c r="A2" s="96"/>
      <c r="C2" s="1" t="s">
        <v>65</v>
      </c>
      <c r="D2" s="1"/>
      <c r="E2" s="1"/>
    </row>
    <row r="3" spans="1:12" s="48" customFormat="1" ht="16.5" customHeight="1" x14ac:dyDescent="0.25">
      <c r="A3" s="96"/>
      <c r="C3" s="134" t="s">
        <v>69</v>
      </c>
      <c r="D3" s="135"/>
      <c r="E3" s="136"/>
      <c r="F3" s="136"/>
      <c r="G3" s="136"/>
    </row>
    <row r="4" spans="1:12" s="48" customFormat="1" ht="34.5" customHeight="1" x14ac:dyDescent="0.25">
      <c r="A4" s="96"/>
      <c r="C4" s="120" t="s">
        <v>110</v>
      </c>
      <c r="D4" s="120"/>
      <c r="E4" s="120"/>
      <c r="F4" s="120"/>
      <c r="G4" s="120"/>
    </row>
    <row r="5" spans="1:12" s="48" customFormat="1" ht="89.25" customHeight="1" x14ac:dyDescent="0.25">
      <c r="A5" s="96"/>
      <c r="C5" s="133" t="s">
        <v>170</v>
      </c>
      <c r="D5" s="133"/>
      <c r="E5" s="133"/>
      <c r="F5" s="133"/>
      <c r="G5" s="133"/>
    </row>
    <row r="6" spans="1:12" s="48" customFormat="1" ht="81.75" customHeight="1" x14ac:dyDescent="0.25">
      <c r="A6" s="96"/>
      <c r="C6" s="137" t="s">
        <v>211</v>
      </c>
      <c r="D6" s="137"/>
      <c r="E6" s="137"/>
      <c r="F6" s="137"/>
      <c r="G6" s="137"/>
    </row>
    <row r="7" spans="1:12" s="48" customFormat="1" ht="15.75" customHeight="1" thickBot="1" x14ac:dyDescent="0.3">
      <c r="A7" s="96" t="s">
        <v>172</v>
      </c>
      <c r="C7" s="3"/>
      <c r="D7" s="69" t="s">
        <v>104</v>
      </c>
      <c r="E7" s="67"/>
      <c r="F7" s="67" t="s">
        <v>103</v>
      </c>
      <c r="L7" s="138" t="s">
        <v>213</v>
      </c>
    </row>
    <row r="8" spans="1:12" s="48" customFormat="1" ht="15.75" customHeight="1" x14ac:dyDescent="0.25">
      <c r="A8" s="96">
        <v>1</v>
      </c>
      <c r="B8" s="95" t="s">
        <v>161</v>
      </c>
      <c r="C8" s="86"/>
      <c r="D8" s="87" t="s">
        <v>29</v>
      </c>
      <c r="E8" s="88"/>
      <c r="F8" s="87" t="s">
        <v>29</v>
      </c>
    </row>
    <row r="9" spans="1:12" s="48" customFormat="1" ht="46.5" customHeight="1" x14ac:dyDescent="0.25">
      <c r="A9" s="96"/>
      <c r="B9" s="89"/>
      <c r="C9" s="104" t="s">
        <v>210</v>
      </c>
      <c r="D9" s="90" t="s">
        <v>109</v>
      </c>
      <c r="E9" s="91"/>
      <c r="F9" s="92" t="s">
        <v>162</v>
      </c>
    </row>
    <row r="10" spans="1:12" s="48" customFormat="1" ht="15.75" customHeight="1" x14ac:dyDescent="0.25">
      <c r="A10" s="96"/>
      <c r="B10" s="40" t="s">
        <v>48</v>
      </c>
      <c r="C10" s="63"/>
      <c r="D10" s="26"/>
      <c r="E10" s="26"/>
      <c r="F10" s="26"/>
    </row>
    <row r="11" spans="1:12" s="48" customFormat="1" ht="15.75" customHeight="1" x14ac:dyDescent="0.25">
      <c r="A11" s="96"/>
      <c r="B11" s="40">
        <v>3</v>
      </c>
      <c r="C11" s="63" t="s">
        <v>78</v>
      </c>
      <c r="D11" s="26" t="s">
        <v>77</v>
      </c>
      <c r="E11" s="26"/>
      <c r="F11" s="26" t="s">
        <v>77</v>
      </c>
    </row>
    <row r="12" spans="1:12" s="48" customFormat="1" ht="15.75" customHeight="1" x14ac:dyDescent="0.25">
      <c r="A12" s="96"/>
      <c r="B12" s="40">
        <v>4</v>
      </c>
      <c r="C12" s="61" t="s">
        <v>38</v>
      </c>
      <c r="D12" s="27" t="s">
        <v>24</v>
      </c>
      <c r="E12" s="26"/>
      <c r="F12" s="27" t="s">
        <v>24</v>
      </c>
    </row>
    <row r="13" spans="1:12" s="48" customFormat="1" ht="15.75" customHeight="1" x14ac:dyDescent="0.25">
      <c r="A13" s="96"/>
      <c r="B13" s="40">
        <v>5</v>
      </c>
      <c r="C13" s="61" t="s">
        <v>39</v>
      </c>
      <c r="D13" s="27" t="s">
        <v>25</v>
      </c>
      <c r="E13" s="26"/>
      <c r="F13" s="27" t="s">
        <v>25</v>
      </c>
    </row>
    <row r="14" spans="1:12" s="48" customFormat="1" ht="15.75" customHeight="1" x14ac:dyDescent="0.25">
      <c r="A14" s="96"/>
      <c r="B14" s="40">
        <v>6</v>
      </c>
      <c r="C14" s="61" t="s">
        <v>32</v>
      </c>
      <c r="D14" s="28" t="s">
        <v>27</v>
      </c>
      <c r="E14" s="26"/>
      <c r="F14" s="28" t="s">
        <v>27</v>
      </c>
    </row>
    <row r="15" spans="1:12" s="48" customFormat="1" ht="15.75" customHeight="1" x14ac:dyDescent="0.25">
      <c r="A15" s="96"/>
      <c r="B15" s="40">
        <v>7</v>
      </c>
      <c r="C15" s="61" t="s">
        <v>33</v>
      </c>
      <c r="D15" s="27"/>
      <c r="E15" s="26"/>
      <c r="F15" s="27" t="s">
        <v>26</v>
      </c>
    </row>
    <row r="16" spans="1:12" s="48" customFormat="1" ht="15.75" customHeight="1" x14ac:dyDescent="0.25">
      <c r="A16" s="96"/>
      <c r="B16" s="40">
        <v>8</v>
      </c>
      <c r="C16" s="62" t="s">
        <v>64</v>
      </c>
      <c r="D16" s="26"/>
      <c r="E16" s="26"/>
      <c r="F16" s="26"/>
    </row>
    <row r="17" spans="1:6" s="48" customFormat="1" ht="15.75" customHeight="1" x14ac:dyDescent="0.25">
      <c r="A17" s="96"/>
      <c r="B17" s="40">
        <v>9</v>
      </c>
      <c r="C17" s="62" t="s">
        <v>85</v>
      </c>
      <c r="D17" s="26"/>
      <c r="E17" s="26"/>
      <c r="F17" s="26"/>
    </row>
    <row r="18" spans="1:6" s="48" customFormat="1" ht="15.75" customHeight="1" x14ac:dyDescent="0.25">
      <c r="A18" s="96"/>
      <c r="B18" s="40">
        <v>10</v>
      </c>
      <c r="C18" s="62" t="s">
        <v>72</v>
      </c>
      <c r="D18" s="26" t="s">
        <v>44</v>
      </c>
      <c r="E18" s="26"/>
      <c r="F18" s="26" t="s">
        <v>44</v>
      </c>
    </row>
    <row r="19" spans="1:6" s="48" customFormat="1" ht="15.75" customHeight="1" x14ac:dyDescent="0.25">
      <c r="A19" s="96"/>
      <c r="B19" s="40">
        <v>11</v>
      </c>
      <c r="C19" s="62" t="s">
        <v>73</v>
      </c>
      <c r="D19" s="56"/>
      <c r="E19" s="26"/>
      <c r="F19" s="56" t="s">
        <v>92</v>
      </c>
    </row>
    <row r="20" spans="1:6" s="48" customFormat="1" ht="15.75" customHeight="1" x14ac:dyDescent="0.25">
      <c r="A20" s="96"/>
      <c r="B20" s="40">
        <v>12</v>
      </c>
      <c r="C20" s="62" t="s">
        <v>76</v>
      </c>
      <c r="D20" s="56">
        <v>0</v>
      </c>
      <c r="E20" s="26"/>
      <c r="F20" s="56">
        <f>+D22</f>
        <v>0</v>
      </c>
    </row>
    <row r="21" spans="1:6" s="48" customFormat="1" ht="15.75" customHeight="1" x14ac:dyDescent="0.25">
      <c r="A21" s="96"/>
      <c r="B21" s="40">
        <v>13</v>
      </c>
      <c r="C21" s="64" t="s">
        <v>57</v>
      </c>
      <c r="D21" s="58">
        <v>0</v>
      </c>
      <c r="E21" s="26"/>
      <c r="F21" s="58">
        <v>1000</v>
      </c>
    </row>
    <row r="22" spans="1:6" s="48" customFormat="1" ht="15.75" customHeight="1" x14ac:dyDescent="0.25">
      <c r="A22" s="96"/>
      <c r="B22" s="40">
        <v>14</v>
      </c>
      <c r="C22" s="64" t="s">
        <v>98</v>
      </c>
      <c r="D22" s="71">
        <f>+D20+D21</f>
        <v>0</v>
      </c>
      <c r="E22" s="56"/>
      <c r="F22" s="71">
        <f>+F20+F21</f>
        <v>1000</v>
      </c>
    </row>
    <row r="23" spans="1:6" s="48" customFormat="1" ht="15.75" customHeight="1" x14ac:dyDescent="0.25">
      <c r="A23" s="96"/>
      <c r="B23" s="40">
        <v>15</v>
      </c>
      <c r="C23" s="64" t="s">
        <v>75</v>
      </c>
      <c r="D23" s="71">
        <v>0</v>
      </c>
      <c r="E23" s="56"/>
      <c r="F23" s="72">
        <f>+D25</f>
        <v>0</v>
      </c>
    </row>
    <row r="24" spans="1:6" s="48" customFormat="1" ht="15.75" customHeight="1" x14ac:dyDescent="0.25">
      <c r="A24" s="96"/>
      <c r="B24" s="40">
        <v>16</v>
      </c>
      <c r="C24" s="61" t="s">
        <v>34</v>
      </c>
      <c r="D24" s="59" t="s">
        <v>43</v>
      </c>
      <c r="E24" s="29"/>
      <c r="F24" s="59" t="s">
        <v>163</v>
      </c>
    </row>
    <row r="25" spans="1:6" s="48" customFormat="1" ht="15.75" customHeight="1" x14ac:dyDescent="0.25">
      <c r="A25" s="96"/>
      <c r="B25" s="40">
        <v>17</v>
      </c>
      <c r="C25" s="63" t="s">
        <v>40</v>
      </c>
      <c r="D25" s="51">
        <f>+D21+D23-D24</f>
        <v>0</v>
      </c>
      <c r="E25" s="70"/>
      <c r="F25" s="51">
        <f>+F21+F23-F24</f>
        <v>0</v>
      </c>
    </row>
    <row r="26" spans="1:6" s="48" customFormat="1" ht="15.75" customHeight="1" x14ac:dyDescent="0.25">
      <c r="A26" s="96"/>
      <c r="B26" s="40">
        <v>18</v>
      </c>
      <c r="C26" s="63" t="s">
        <v>35</v>
      </c>
      <c r="D26" s="74">
        <v>0</v>
      </c>
      <c r="E26" s="70"/>
      <c r="F26" s="74">
        <v>0</v>
      </c>
    </row>
    <row r="27" spans="1:6" s="48" customFormat="1" ht="15.75" customHeight="1" thickBot="1" x14ac:dyDescent="0.3">
      <c r="A27" s="96"/>
      <c r="B27" s="41">
        <v>19</v>
      </c>
      <c r="C27" s="65" t="s">
        <v>36</v>
      </c>
      <c r="D27" s="51">
        <f>+D21-D24+D26</f>
        <v>0</v>
      </c>
      <c r="E27" s="42"/>
      <c r="F27" s="51">
        <f>+F21-F24+F26</f>
        <v>0</v>
      </c>
    </row>
    <row r="28" spans="1:6" s="48" customFormat="1" ht="15.75" customHeight="1" thickBot="1" x14ac:dyDescent="0.3">
      <c r="A28" s="96"/>
      <c r="C28" s="3"/>
      <c r="D28" s="80"/>
      <c r="E28" s="1"/>
      <c r="F28" s="1"/>
    </row>
    <row r="29" spans="1:6" s="48" customFormat="1" ht="15.75" customHeight="1" x14ac:dyDescent="0.25">
      <c r="A29" s="96">
        <v>2</v>
      </c>
      <c r="B29" s="95" t="s">
        <v>161</v>
      </c>
      <c r="C29" s="86"/>
      <c r="D29" s="87" t="s">
        <v>29</v>
      </c>
      <c r="E29" s="88"/>
      <c r="F29" s="87" t="s">
        <v>29</v>
      </c>
    </row>
    <row r="30" spans="1:6" s="48" customFormat="1" ht="43.5" customHeight="1" x14ac:dyDescent="0.25">
      <c r="A30" s="96"/>
      <c r="B30" s="89"/>
      <c r="C30" s="104" t="s">
        <v>210</v>
      </c>
      <c r="D30" s="90" t="s">
        <v>109</v>
      </c>
      <c r="E30" s="91"/>
      <c r="F30" s="92" t="s">
        <v>164</v>
      </c>
    </row>
    <row r="31" spans="1:6" s="48" customFormat="1" ht="15.75" customHeight="1" x14ac:dyDescent="0.25">
      <c r="A31" s="96"/>
      <c r="B31" s="40" t="s">
        <v>48</v>
      </c>
      <c r="C31" s="63"/>
      <c r="D31" s="26"/>
      <c r="E31" s="26"/>
      <c r="F31" s="26"/>
    </row>
    <row r="32" spans="1:6" s="48" customFormat="1" ht="15.75" customHeight="1" x14ac:dyDescent="0.25">
      <c r="A32" s="96"/>
      <c r="B32" s="40">
        <v>3</v>
      </c>
      <c r="C32" s="63" t="s">
        <v>78</v>
      </c>
      <c r="D32" s="26" t="s">
        <v>77</v>
      </c>
      <c r="E32" s="26"/>
      <c r="F32" s="26" t="s">
        <v>77</v>
      </c>
    </row>
    <row r="33" spans="1:6" s="48" customFormat="1" ht="15.75" customHeight="1" x14ac:dyDescent="0.25">
      <c r="A33" s="96"/>
      <c r="B33" s="40">
        <v>4</v>
      </c>
      <c r="C33" s="61" t="s">
        <v>38</v>
      </c>
      <c r="D33" s="27" t="s">
        <v>24</v>
      </c>
      <c r="E33" s="26"/>
      <c r="F33" s="27" t="s">
        <v>24</v>
      </c>
    </row>
    <row r="34" spans="1:6" s="48" customFormat="1" ht="15.75" customHeight="1" x14ac:dyDescent="0.25">
      <c r="A34" s="96"/>
      <c r="B34" s="40">
        <v>5</v>
      </c>
      <c r="C34" s="61" t="s">
        <v>39</v>
      </c>
      <c r="D34" s="27" t="s">
        <v>25</v>
      </c>
      <c r="E34" s="26"/>
      <c r="F34" s="27" t="s">
        <v>25</v>
      </c>
    </row>
    <row r="35" spans="1:6" s="48" customFormat="1" ht="15.75" customHeight="1" x14ac:dyDescent="0.25">
      <c r="A35" s="96"/>
      <c r="B35" s="40">
        <v>6</v>
      </c>
      <c r="C35" s="61" t="s">
        <v>32</v>
      </c>
      <c r="D35" s="28" t="s">
        <v>27</v>
      </c>
      <c r="E35" s="26"/>
      <c r="F35" s="28" t="s">
        <v>27</v>
      </c>
    </row>
    <row r="36" spans="1:6" s="48" customFormat="1" ht="15.75" customHeight="1" x14ac:dyDescent="0.25">
      <c r="A36" s="96"/>
      <c r="B36" s="40">
        <v>7</v>
      </c>
      <c r="C36" s="61" t="s">
        <v>33</v>
      </c>
      <c r="D36" s="27"/>
      <c r="E36" s="26"/>
      <c r="F36" s="27" t="s">
        <v>26</v>
      </c>
    </row>
    <row r="37" spans="1:6" s="48" customFormat="1" ht="15.75" customHeight="1" x14ac:dyDescent="0.25">
      <c r="A37" s="96"/>
      <c r="B37" s="40">
        <v>8</v>
      </c>
      <c r="C37" s="62" t="s">
        <v>64</v>
      </c>
      <c r="D37" s="26"/>
      <c r="E37" s="26"/>
      <c r="F37" s="26"/>
    </row>
    <row r="38" spans="1:6" s="48" customFormat="1" ht="15.75" customHeight="1" x14ac:dyDescent="0.25">
      <c r="A38" s="96"/>
      <c r="B38" s="40">
        <v>9</v>
      </c>
      <c r="C38" s="62" t="s">
        <v>85</v>
      </c>
      <c r="D38" s="26"/>
      <c r="E38" s="26"/>
      <c r="F38" s="26"/>
    </row>
    <row r="39" spans="1:6" s="48" customFormat="1" ht="15.75" customHeight="1" x14ac:dyDescent="0.25">
      <c r="A39" s="96"/>
      <c r="B39" s="40">
        <v>10</v>
      </c>
      <c r="C39" s="62" t="s">
        <v>72</v>
      </c>
      <c r="D39" s="26" t="s">
        <v>44</v>
      </c>
      <c r="E39" s="26"/>
      <c r="F39" s="26" t="s">
        <v>44</v>
      </c>
    </row>
    <row r="40" spans="1:6" s="48" customFormat="1" ht="15.75" customHeight="1" x14ac:dyDescent="0.25">
      <c r="A40" s="96"/>
      <c r="B40" s="40">
        <v>11</v>
      </c>
      <c r="C40" s="62" t="s">
        <v>73</v>
      </c>
      <c r="D40" s="56"/>
      <c r="E40" s="26"/>
      <c r="F40" s="56" t="s">
        <v>92</v>
      </c>
    </row>
    <row r="41" spans="1:6" s="48" customFormat="1" ht="15.75" customHeight="1" x14ac:dyDescent="0.25">
      <c r="A41" s="96"/>
      <c r="B41" s="40">
        <v>12</v>
      </c>
      <c r="C41" s="62" t="s">
        <v>76</v>
      </c>
      <c r="D41" s="56">
        <v>0</v>
      </c>
      <c r="E41" s="26"/>
      <c r="F41" s="56">
        <f>+D43</f>
        <v>0</v>
      </c>
    </row>
    <row r="42" spans="1:6" s="48" customFormat="1" ht="15.75" customHeight="1" x14ac:dyDescent="0.25">
      <c r="A42" s="96"/>
      <c r="B42" s="40">
        <v>13</v>
      </c>
      <c r="C42" s="64" t="s">
        <v>57</v>
      </c>
      <c r="D42" s="58">
        <v>0</v>
      </c>
      <c r="E42" s="26"/>
      <c r="F42" s="58">
        <v>1000</v>
      </c>
    </row>
    <row r="43" spans="1:6" s="48" customFormat="1" ht="15.75" customHeight="1" x14ac:dyDescent="0.25">
      <c r="A43" s="96"/>
      <c r="B43" s="40">
        <v>14</v>
      </c>
      <c r="C43" s="64" t="s">
        <v>98</v>
      </c>
      <c r="D43" s="71">
        <f>+D41+D42</f>
        <v>0</v>
      </c>
      <c r="E43" s="56"/>
      <c r="F43" s="71">
        <f>+F41+F42</f>
        <v>1000</v>
      </c>
    </row>
    <row r="44" spans="1:6" s="48" customFormat="1" ht="15.75" customHeight="1" x14ac:dyDescent="0.25">
      <c r="A44" s="96"/>
      <c r="B44" s="40">
        <v>15</v>
      </c>
      <c r="C44" s="64" t="s">
        <v>75</v>
      </c>
      <c r="D44" s="71">
        <v>0</v>
      </c>
      <c r="E44" s="56"/>
      <c r="F44" s="72">
        <f>+D46</f>
        <v>0</v>
      </c>
    </row>
    <row r="45" spans="1:6" s="48" customFormat="1" ht="15.75" customHeight="1" x14ac:dyDescent="0.25">
      <c r="A45" s="96"/>
      <c r="B45" s="40">
        <v>16</v>
      </c>
      <c r="C45" s="61" t="s">
        <v>34</v>
      </c>
      <c r="D45" s="59" t="s">
        <v>43</v>
      </c>
      <c r="E45" s="29"/>
      <c r="F45" s="59" t="s">
        <v>163</v>
      </c>
    </row>
    <row r="46" spans="1:6" s="48" customFormat="1" ht="15.75" customHeight="1" x14ac:dyDescent="0.25">
      <c r="A46" s="96"/>
      <c r="B46" s="40">
        <v>17</v>
      </c>
      <c r="C46" s="63" t="s">
        <v>40</v>
      </c>
      <c r="D46" s="51">
        <f>+D42+D44-D45</f>
        <v>0</v>
      </c>
      <c r="E46" s="70"/>
      <c r="F46" s="51">
        <f>+F42+F44-F45</f>
        <v>0</v>
      </c>
    </row>
    <row r="47" spans="1:6" s="48" customFormat="1" ht="15.75" customHeight="1" x14ac:dyDescent="0.25">
      <c r="A47" s="96"/>
      <c r="B47" s="40">
        <v>18</v>
      </c>
      <c r="C47" s="63" t="s">
        <v>35</v>
      </c>
      <c r="D47" s="74">
        <v>0</v>
      </c>
      <c r="E47" s="70"/>
      <c r="F47" s="74">
        <v>75</v>
      </c>
    </row>
    <row r="48" spans="1:6" s="48" customFormat="1" ht="15.75" customHeight="1" thickBot="1" x14ac:dyDescent="0.3">
      <c r="A48" s="96"/>
      <c r="B48" s="41">
        <v>19</v>
      </c>
      <c r="C48" s="65" t="s">
        <v>36</v>
      </c>
      <c r="D48" s="51">
        <f>+D42-D45+D47</f>
        <v>0</v>
      </c>
      <c r="E48" s="42"/>
      <c r="F48" s="51">
        <f>+F42-F45+F47</f>
        <v>75</v>
      </c>
    </row>
    <row r="49" spans="1:14" s="48" customFormat="1" ht="15.75" customHeight="1" thickBot="1" x14ac:dyDescent="0.3">
      <c r="A49" s="96"/>
      <c r="C49" s="3"/>
      <c r="D49" s="80"/>
      <c r="E49" s="1"/>
      <c r="F49" s="1"/>
    </row>
    <row r="50" spans="1:14" x14ac:dyDescent="0.25">
      <c r="A50" s="96">
        <v>3</v>
      </c>
      <c r="B50" s="94" t="s">
        <v>122</v>
      </c>
      <c r="C50" s="32"/>
      <c r="D50" s="34" t="s">
        <v>29</v>
      </c>
      <c r="E50" s="35"/>
      <c r="F50" s="34" t="s">
        <v>29</v>
      </c>
      <c r="H50" s="48"/>
      <c r="I50" s="48"/>
      <c r="J50" s="48"/>
      <c r="K50" s="48"/>
      <c r="L50" s="48"/>
      <c r="M50" s="48"/>
      <c r="N50" s="48"/>
    </row>
    <row r="51" spans="1:14" ht="48" customHeight="1" x14ac:dyDescent="0.25">
      <c r="A51" s="96"/>
      <c r="B51" s="37"/>
      <c r="C51" s="38"/>
      <c r="D51" s="30" t="s">
        <v>105</v>
      </c>
      <c r="E51" s="39"/>
      <c r="F51" s="30" t="s">
        <v>70</v>
      </c>
      <c r="H51" s="48"/>
      <c r="I51" s="48"/>
      <c r="J51" s="48"/>
      <c r="K51" s="48"/>
      <c r="L51" s="48"/>
      <c r="M51" s="48"/>
      <c r="N51" s="48"/>
    </row>
    <row r="52" spans="1:14" x14ac:dyDescent="0.25">
      <c r="A52" s="96"/>
      <c r="B52" s="40" t="s">
        <v>48</v>
      </c>
      <c r="C52" s="63"/>
      <c r="D52" s="26"/>
      <c r="E52" s="26"/>
      <c r="F52" s="26"/>
      <c r="H52" s="48"/>
      <c r="I52" s="48"/>
      <c r="J52" s="48"/>
      <c r="K52" s="48"/>
      <c r="L52" s="48"/>
      <c r="M52" s="48"/>
      <c r="N52" s="48"/>
    </row>
    <row r="53" spans="1:14" s="48" customFormat="1" x14ac:dyDescent="0.25">
      <c r="A53" s="96"/>
      <c r="B53" s="40">
        <v>3</v>
      </c>
      <c r="C53" s="63" t="s">
        <v>78</v>
      </c>
      <c r="D53" s="26" t="s">
        <v>77</v>
      </c>
      <c r="E53" s="26"/>
      <c r="F53" s="26" t="s">
        <v>77</v>
      </c>
    </row>
    <row r="54" spans="1:14" x14ac:dyDescent="0.25">
      <c r="A54" s="96"/>
      <c r="B54" s="40">
        <v>4</v>
      </c>
      <c r="C54" s="61" t="s">
        <v>38</v>
      </c>
      <c r="D54" s="27" t="s">
        <v>24</v>
      </c>
      <c r="E54" s="26"/>
      <c r="F54" s="27" t="s">
        <v>24</v>
      </c>
      <c r="H54" s="48"/>
      <c r="I54" s="48"/>
      <c r="J54" s="48"/>
      <c r="K54" s="48"/>
      <c r="L54" s="48"/>
      <c r="M54" s="48"/>
      <c r="N54" s="48"/>
    </row>
    <row r="55" spans="1:14" x14ac:dyDescent="0.25">
      <c r="A55" s="96"/>
      <c r="B55" s="40">
        <v>5</v>
      </c>
      <c r="C55" s="61" t="s">
        <v>39</v>
      </c>
      <c r="D55" s="27" t="s">
        <v>25</v>
      </c>
      <c r="E55" s="26"/>
      <c r="F55" s="27" t="s">
        <v>25</v>
      </c>
      <c r="H55" s="48"/>
      <c r="I55" s="48"/>
      <c r="J55" s="48"/>
      <c r="K55" s="48"/>
      <c r="L55" s="48"/>
      <c r="M55" s="48"/>
      <c r="N55" s="48"/>
    </row>
    <row r="56" spans="1:14" x14ac:dyDescent="0.25">
      <c r="A56" s="96"/>
      <c r="B56" s="40">
        <v>6</v>
      </c>
      <c r="C56" s="61" t="s">
        <v>32</v>
      </c>
      <c r="D56" s="28" t="s">
        <v>27</v>
      </c>
      <c r="E56" s="26"/>
      <c r="F56" s="28" t="s">
        <v>27</v>
      </c>
      <c r="H56" s="48"/>
      <c r="I56" s="48"/>
      <c r="J56" s="48"/>
      <c r="K56" s="48"/>
      <c r="L56" s="48"/>
      <c r="M56" s="48"/>
      <c r="N56" s="48"/>
    </row>
    <row r="57" spans="1:14" x14ac:dyDescent="0.25">
      <c r="A57" s="96"/>
      <c r="B57" s="40">
        <v>7</v>
      </c>
      <c r="C57" s="61" t="s">
        <v>33</v>
      </c>
      <c r="D57" s="27" t="s">
        <v>26</v>
      </c>
      <c r="E57" s="26"/>
      <c r="F57" s="27" t="s">
        <v>26</v>
      </c>
      <c r="H57" s="48"/>
      <c r="I57" s="48"/>
      <c r="J57" s="48"/>
      <c r="K57" s="48"/>
      <c r="L57" s="48"/>
      <c r="M57" s="48"/>
      <c r="N57" s="48"/>
    </row>
    <row r="58" spans="1:14" x14ac:dyDescent="0.25">
      <c r="A58" s="96"/>
      <c r="B58" s="40">
        <v>8</v>
      </c>
      <c r="C58" s="62" t="s">
        <v>64</v>
      </c>
      <c r="D58" s="26"/>
      <c r="E58" s="26"/>
      <c r="F58" s="26"/>
      <c r="H58" s="48"/>
      <c r="I58" s="48"/>
      <c r="J58" s="48"/>
      <c r="K58" s="48"/>
      <c r="L58" s="48"/>
      <c r="M58" s="48"/>
      <c r="N58" s="48"/>
    </row>
    <row r="59" spans="1:14" s="48" customFormat="1" x14ac:dyDescent="0.25">
      <c r="A59" s="96"/>
      <c r="B59" s="40">
        <v>9</v>
      </c>
      <c r="C59" s="62" t="s">
        <v>85</v>
      </c>
      <c r="D59" s="26"/>
      <c r="E59" s="26"/>
      <c r="F59" s="26"/>
    </row>
    <row r="60" spans="1:14" s="48" customFormat="1" x14ac:dyDescent="0.25">
      <c r="A60" s="96"/>
      <c r="B60" s="40">
        <v>10</v>
      </c>
      <c r="C60" s="62" t="s">
        <v>72</v>
      </c>
      <c r="D60" s="26" t="s">
        <v>44</v>
      </c>
      <c r="E60" s="26"/>
      <c r="F60" s="26" t="s">
        <v>44</v>
      </c>
    </row>
    <row r="61" spans="1:14" x14ac:dyDescent="0.25">
      <c r="A61" s="96"/>
      <c r="B61" s="40">
        <v>11</v>
      </c>
      <c r="C61" s="62" t="s">
        <v>73</v>
      </c>
      <c r="D61" s="56" t="s">
        <v>125</v>
      </c>
      <c r="E61" s="26"/>
      <c r="F61" s="56" t="s">
        <v>125</v>
      </c>
      <c r="H61" s="48"/>
      <c r="I61" s="48"/>
      <c r="J61" s="48"/>
      <c r="K61" s="48"/>
      <c r="L61" s="48"/>
      <c r="M61" s="48"/>
      <c r="N61" s="48"/>
    </row>
    <row r="62" spans="1:14" x14ac:dyDescent="0.25">
      <c r="A62" s="96"/>
      <c r="B62" s="40">
        <v>12</v>
      </c>
      <c r="C62" s="62" t="s">
        <v>76</v>
      </c>
      <c r="D62" s="56">
        <v>0</v>
      </c>
      <c r="E62" s="26"/>
      <c r="F62" s="56">
        <f>+D64</f>
        <v>1000</v>
      </c>
      <c r="H62" s="48"/>
      <c r="I62" s="48"/>
      <c r="J62" s="48"/>
      <c r="K62" s="48"/>
      <c r="L62" s="48"/>
      <c r="M62" s="48"/>
      <c r="N62" s="48"/>
    </row>
    <row r="63" spans="1:14" x14ac:dyDescent="0.25">
      <c r="A63" s="96"/>
      <c r="B63" s="40">
        <v>13</v>
      </c>
      <c r="C63" s="64" t="s">
        <v>57</v>
      </c>
      <c r="D63" s="58">
        <v>1000</v>
      </c>
      <c r="E63" s="26"/>
      <c r="F63" s="58">
        <v>0</v>
      </c>
      <c r="H63" s="48"/>
      <c r="I63" s="48"/>
      <c r="J63" s="48"/>
      <c r="K63" s="48"/>
      <c r="L63" s="48"/>
      <c r="M63" s="48"/>
      <c r="N63" s="48"/>
    </row>
    <row r="64" spans="1:14" s="48" customFormat="1" x14ac:dyDescent="0.25">
      <c r="A64" s="96"/>
      <c r="B64" s="40">
        <v>14</v>
      </c>
      <c r="C64" s="64" t="s">
        <v>98</v>
      </c>
      <c r="D64" s="71">
        <f>+D62+D63</f>
        <v>1000</v>
      </c>
      <c r="E64" s="56"/>
      <c r="F64" s="71">
        <f>+F62+F63</f>
        <v>1000</v>
      </c>
    </row>
    <row r="65" spans="1:14" s="48" customFormat="1" x14ac:dyDescent="0.25">
      <c r="A65" s="96"/>
      <c r="B65" s="40">
        <v>15</v>
      </c>
      <c r="C65" s="64" t="s">
        <v>75</v>
      </c>
      <c r="D65" s="71">
        <v>0</v>
      </c>
      <c r="E65" s="56"/>
      <c r="F65" s="72">
        <f>+D67</f>
        <v>1000</v>
      </c>
    </row>
    <row r="66" spans="1:14" x14ac:dyDescent="0.25">
      <c r="A66" s="96"/>
      <c r="B66" s="40">
        <v>16</v>
      </c>
      <c r="C66" s="61" t="s">
        <v>34</v>
      </c>
      <c r="D66" s="59" t="s">
        <v>43</v>
      </c>
      <c r="E66" s="29"/>
      <c r="F66" s="59" t="s">
        <v>41</v>
      </c>
      <c r="H66" s="48"/>
      <c r="I66" s="48"/>
      <c r="J66" s="48"/>
      <c r="K66" s="48"/>
      <c r="L66" s="48"/>
      <c r="M66" s="48"/>
      <c r="N66" s="48"/>
    </row>
    <row r="67" spans="1:14" x14ac:dyDescent="0.25">
      <c r="A67" s="96"/>
      <c r="B67" s="40">
        <v>17</v>
      </c>
      <c r="C67" s="63" t="s">
        <v>40</v>
      </c>
      <c r="D67" s="51">
        <f>+D63+D65-D66</f>
        <v>1000</v>
      </c>
      <c r="E67" s="70"/>
      <c r="F67" s="51">
        <f>+F63+F65-F66</f>
        <v>950</v>
      </c>
      <c r="H67" s="48"/>
      <c r="I67" s="48"/>
      <c r="J67" s="48"/>
      <c r="K67" s="48"/>
      <c r="L67" s="48"/>
      <c r="M67" s="48"/>
      <c r="N67" s="48"/>
    </row>
    <row r="68" spans="1:14" x14ac:dyDescent="0.25">
      <c r="A68" s="96"/>
      <c r="B68" s="40">
        <v>18</v>
      </c>
      <c r="C68" s="63" t="s">
        <v>35</v>
      </c>
      <c r="D68" s="74">
        <v>0</v>
      </c>
      <c r="E68" s="70"/>
      <c r="F68" s="74">
        <v>10</v>
      </c>
      <c r="H68" s="48"/>
      <c r="I68" s="48"/>
      <c r="J68" s="48"/>
      <c r="K68" s="48"/>
      <c r="L68" s="48"/>
      <c r="M68" s="48"/>
      <c r="N68" s="48"/>
    </row>
    <row r="69" spans="1:14" ht="15.75" thickBot="1" x14ac:dyDescent="0.3">
      <c r="A69" s="96"/>
      <c r="B69" s="41">
        <v>19</v>
      </c>
      <c r="C69" s="65" t="s">
        <v>36</v>
      </c>
      <c r="D69" s="51">
        <f>+D63-D66+D68</f>
        <v>1000</v>
      </c>
      <c r="E69" s="42"/>
      <c r="F69" s="51">
        <f>+F63-F66+F68</f>
        <v>-40</v>
      </c>
      <c r="H69" s="48"/>
      <c r="I69" s="48"/>
      <c r="J69" s="48"/>
      <c r="K69" s="48"/>
      <c r="L69" s="48"/>
      <c r="M69" s="48"/>
      <c r="N69" s="48"/>
    </row>
    <row r="70" spans="1:14" ht="15.75" thickBot="1" x14ac:dyDescent="0.3">
      <c r="A70" s="96"/>
      <c r="B70" s="14"/>
      <c r="C70" s="14"/>
      <c r="D70" s="15"/>
      <c r="E70" s="16"/>
      <c r="F70" s="15"/>
      <c r="H70" s="48"/>
      <c r="I70" s="48"/>
      <c r="J70" s="48"/>
      <c r="K70" s="48"/>
      <c r="L70" s="48"/>
      <c r="M70" s="48"/>
      <c r="N70" s="48"/>
    </row>
    <row r="71" spans="1:14" s="48" customFormat="1" x14ac:dyDescent="0.25">
      <c r="A71" s="96">
        <v>4</v>
      </c>
      <c r="B71" s="94" t="s">
        <v>121</v>
      </c>
      <c r="C71" s="32"/>
      <c r="D71" s="34" t="s">
        <v>29</v>
      </c>
      <c r="E71" s="35"/>
      <c r="F71" s="34" t="s">
        <v>29</v>
      </c>
    </row>
    <row r="72" spans="1:14" s="48" customFormat="1" ht="45" x14ac:dyDescent="0.25">
      <c r="A72" s="96"/>
      <c r="B72" s="37"/>
      <c r="C72" s="38"/>
      <c r="D72" s="50" t="s">
        <v>93</v>
      </c>
      <c r="E72" s="39"/>
      <c r="F72" s="50" t="s">
        <v>56</v>
      </c>
    </row>
    <row r="73" spans="1:14" s="48" customFormat="1" x14ac:dyDescent="0.25">
      <c r="A73" s="96"/>
      <c r="B73" s="40" t="s">
        <v>48</v>
      </c>
      <c r="C73" s="63"/>
      <c r="D73" s="26"/>
      <c r="E73" s="26"/>
      <c r="F73" s="26"/>
    </row>
    <row r="74" spans="1:14" s="48" customFormat="1" x14ac:dyDescent="0.25">
      <c r="A74" s="96"/>
      <c r="B74" s="40">
        <v>3</v>
      </c>
      <c r="C74" s="63" t="s">
        <v>78</v>
      </c>
      <c r="D74" s="26" t="s">
        <v>77</v>
      </c>
      <c r="E74" s="26"/>
      <c r="F74" s="26" t="s">
        <v>77</v>
      </c>
    </row>
    <row r="75" spans="1:14" s="48" customFormat="1" x14ac:dyDescent="0.25">
      <c r="A75" s="96"/>
      <c r="B75" s="40">
        <v>4</v>
      </c>
      <c r="C75" s="61" t="s">
        <v>38</v>
      </c>
      <c r="D75" s="27" t="s">
        <v>24</v>
      </c>
      <c r="E75" s="26"/>
      <c r="F75" s="27" t="s">
        <v>24</v>
      </c>
    </row>
    <row r="76" spans="1:14" s="48" customFormat="1" x14ac:dyDescent="0.25">
      <c r="A76" s="96"/>
      <c r="B76" s="40">
        <v>5</v>
      </c>
      <c r="C76" s="61" t="s">
        <v>39</v>
      </c>
      <c r="D76" s="27" t="s">
        <v>25</v>
      </c>
      <c r="E76" s="26"/>
      <c r="F76" s="27" t="s">
        <v>25</v>
      </c>
    </row>
    <row r="77" spans="1:14" s="48" customFormat="1" x14ac:dyDescent="0.25">
      <c r="A77" s="96"/>
      <c r="B77" s="40">
        <v>6</v>
      </c>
      <c r="C77" s="61" t="s">
        <v>32</v>
      </c>
      <c r="D77" s="28" t="s">
        <v>27</v>
      </c>
      <c r="E77" s="26"/>
      <c r="F77" s="28" t="s">
        <v>27</v>
      </c>
    </row>
    <row r="78" spans="1:14" s="48" customFormat="1" x14ac:dyDescent="0.25">
      <c r="A78" s="96"/>
      <c r="B78" s="40">
        <v>7</v>
      </c>
      <c r="C78" s="61" t="s">
        <v>33</v>
      </c>
      <c r="D78" s="27" t="s">
        <v>26</v>
      </c>
      <c r="E78" s="26"/>
      <c r="F78" s="27" t="s">
        <v>26</v>
      </c>
    </row>
    <row r="79" spans="1:14" s="48" customFormat="1" x14ac:dyDescent="0.25">
      <c r="A79" s="96"/>
      <c r="B79" s="40">
        <v>8</v>
      </c>
      <c r="C79" s="62" t="s">
        <v>64</v>
      </c>
      <c r="D79" s="26"/>
      <c r="E79" s="26"/>
      <c r="F79" s="26"/>
    </row>
    <row r="80" spans="1:14" s="48" customFormat="1" x14ac:dyDescent="0.25">
      <c r="A80" s="96"/>
      <c r="B80" s="40">
        <v>9</v>
      </c>
      <c r="C80" s="62" t="s">
        <v>85</v>
      </c>
      <c r="D80" s="26"/>
      <c r="E80" s="26"/>
      <c r="F80" s="26"/>
    </row>
    <row r="81" spans="1:14" s="48" customFormat="1" x14ac:dyDescent="0.25">
      <c r="A81" s="96"/>
      <c r="B81" s="40">
        <v>10</v>
      </c>
      <c r="C81" s="62" t="s">
        <v>72</v>
      </c>
      <c r="D81" s="26" t="s">
        <v>44</v>
      </c>
      <c r="E81" s="26"/>
      <c r="F81" s="26" t="s">
        <v>44</v>
      </c>
    </row>
    <row r="82" spans="1:14" s="48" customFormat="1" x14ac:dyDescent="0.25">
      <c r="A82" s="96"/>
      <c r="B82" s="40">
        <v>11</v>
      </c>
      <c r="C82" s="62" t="s">
        <v>73</v>
      </c>
      <c r="D82" s="56" t="s">
        <v>125</v>
      </c>
      <c r="E82" s="26"/>
      <c r="F82" s="56" t="s">
        <v>125</v>
      </c>
    </row>
    <row r="83" spans="1:14" s="48" customFormat="1" x14ac:dyDescent="0.25">
      <c r="A83" s="96"/>
      <c r="B83" s="40">
        <v>12</v>
      </c>
      <c r="C83" s="62" t="s">
        <v>76</v>
      </c>
      <c r="D83" s="56">
        <v>1000</v>
      </c>
      <c r="E83" s="26"/>
      <c r="F83" s="56">
        <f>+D85</f>
        <v>1000</v>
      </c>
    </row>
    <row r="84" spans="1:14" s="48" customFormat="1" x14ac:dyDescent="0.25">
      <c r="A84" s="96"/>
      <c r="B84" s="40">
        <v>13</v>
      </c>
      <c r="C84" s="64" t="s">
        <v>57</v>
      </c>
      <c r="D84" s="58">
        <v>0</v>
      </c>
      <c r="E84" s="26"/>
      <c r="F84" s="58">
        <v>0</v>
      </c>
    </row>
    <row r="85" spans="1:14" s="48" customFormat="1" x14ac:dyDescent="0.25">
      <c r="A85" s="96"/>
      <c r="B85" s="40">
        <v>14</v>
      </c>
      <c r="C85" s="64" t="s">
        <v>98</v>
      </c>
      <c r="D85" s="71">
        <f>+D83+D84</f>
        <v>1000</v>
      </c>
      <c r="E85" s="56"/>
      <c r="F85" s="71">
        <f>+F83+F84</f>
        <v>1000</v>
      </c>
    </row>
    <row r="86" spans="1:14" s="48" customFormat="1" x14ac:dyDescent="0.25">
      <c r="A86" s="96"/>
      <c r="B86" s="40">
        <v>15</v>
      </c>
      <c r="C86" s="64" t="s">
        <v>75</v>
      </c>
      <c r="D86" s="71">
        <v>1000</v>
      </c>
      <c r="E86" s="56"/>
      <c r="F86" s="72">
        <f>+D88</f>
        <v>950</v>
      </c>
    </row>
    <row r="87" spans="1:14" s="48" customFormat="1" x14ac:dyDescent="0.25">
      <c r="A87" s="96"/>
      <c r="B87" s="40">
        <v>16</v>
      </c>
      <c r="C87" s="61" t="s">
        <v>34</v>
      </c>
      <c r="D87" s="59" t="s">
        <v>41</v>
      </c>
      <c r="E87" s="29"/>
      <c r="F87" s="59" t="s">
        <v>42</v>
      </c>
    </row>
    <row r="88" spans="1:14" s="48" customFormat="1" x14ac:dyDescent="0.25">
      <c r="A88" s="96"/>
      <c r="B88" s="40">
        <v>17</v>
      </c>
      <c r="C88" s="63" t="s">
        <v>40</v>
      </c>
      <c r="D88" s="51">
        <f>+D84+D86-D87</f>
        <v>950</v>
      </c>
      <c r="E88" s="70"/>
      <c r="F88" s="51">
        <f>+F84+F86-F87</f>
        <v>1000</v>
      </c>
    </row>
    <row r="89" spans="1:14" s="48" customFormat="1" x14ac:dyDescent="0.25">
      <c r="A89" s="96"/>
      <c r="B89" s="40">
        <v>18</v>
      </c>
      <c r="C89" s="63" t="s">
        <v>35</v>
      </c>
      <c r="D89" s="74">
        <v>10</v>
      </c>
      <c r="E89" s="70"/>
      <c r="F89" s="74">
        <v>-10</v>
      </c>
    </row>
    <row r="90" spans="1:14" s="48" customFormat="1" ht="15.75" thickBot="1" x14ac:dyDescent="0.3">
      <c r="A90" s="96"/>
      <c r="B90" s="41">
        <v>19</v>
      </c>
      <c r="C90" s="65" t="s">
        <v>36</v>
      </c>
      <c r="D90" s="51">
        <f>+D84-D87+D89</f>
        <v>-40</v>
      </c>
      <c r="E90" s="42"/>
      <c r="F90" s="51">
        <f>+F84-F87+F89</f>
        <v>40</v>
      </c>
    </row>
    <row r="91" spans="1:14" s="48" customFormat="1" x14ac:dyDescent="0.25">
      <c r="A91" s="96"/>
      <c r="B91" s="38"/>
      <c r="C91" s="38"/>
      <c r="D91" s="60"/>
      <c r="E91" s="46"/>
      <c r="F91" s="60"/>
    </row>
    <row r="92" spans="1:14" s="48" customFormat="1" ht="15.75" thickBot="1" x14ac:dyDescent="0.3">
      <c r="A92" s="96"/>
      <c r="B92" s="14"/>
      <c r="C92" s="14"/>
      <c r="D92" s="15"/>
      <c r="E92" s="16"/>
      <c r="F92" s="15"/>
    </row>
    <row r="93" spans="1:14" s="18" customFormat="1" x14ac:dyDescent="0.25">
      <c r="A93" s="96">
        <v>5</v>
      </c>
      <c r="B93" s="94" t="s">
        <v>28</v>
      </c>
      <c r="C93" s="32"/>
      <c r="D93" s="34" t="s">
        <v>29</v>
      </c>
      <c r="E93" s="35"/>
      <c r="F93" s="34" t="s">
        <v>29</v>
      </c>
      <c r="H93" s="48"/>
      <c r="I93" s="48"/>
      <c r="J93" s="48"/>
      <c r="K93" s="48"/>
      <c r="L93" s="48"/>
      <c r="M93" s="48"/>
      <c r="N93" s="48"/>
    </row>
    <row r="94" spans="1:14" s="18" customFormat="1" ht="32.25" customHeight="1" x14ac:dyDescent="0.25">
      <c r="A94" s="96"/>
      <c r="B94" s="37"/>
      <c r="C94" s="38"/>
      <c r="D94" s="30" t="s">
        <v>105</v>
      </c>
      <c r="E94" s="39"/>
      <c r="F94" s="44" t="s">
        <v>28</v>
      </c>
      <c r="H94" s="48"/>
      <c r="I94" s="48"/>
      <c r="J94" s="48"/>
      <c r="K94" s="48"/>
      <c r="L94" s="48"/>
      <c r="M94" s="48"/>
      <c r="N94" s="48"/>
    </row>
    <row r="95" spans="1:14" s="18" customFormat="1" x14ac:dyDescent="0.25">
      <c r="A95" s="96"/>
      <c r="B95" s="40" t="s">
        <v>48</v>
      </c>
      <c r="C95" s="63"/>
      <c r="D95" s="26"/>
      <c r="E95" s="26"/>
      <c r="F95" s="26"/>
      <c r="H95" s="48"/>
      <c r="I95" s="48"/>
      <c r="J95" s="48"/>
      <c r="K95" s="48"/>
      <c r="L95" s="48"/>
      <c r="M95" s="48"/>
      <c r="N95" s="48"/>
    </row>
    <row r="96" spans="1:14" s="18" customFormat="1" x14ac:dyDescent="0.25">
      <c r="A96" s="96"/>
      <c r="B96" s="40">
        <v>3</v>
      </c>
      <c r="C96" s="63" t="s">
        <v>78</v>
      </c>
      <c r="D96" s="26" t="s">
        <v>77</v>
      </c>
      <c r="E96" s="26"/>
      <c r="F96" s="26" t="s">
        <v>77</v>
      </c>
      <c r="H96" s="48"/>
      <c r="I96" s="48"/>
      <c r="J96" s="48"/>
      <c r="K96" s="48"/>
      <c r="L96" s="48"/>
      <c r="M96" s="48"/>
      <c r="N96" s="48"/>
    </row>
    <row r="97" spans="1:14" s="18" customFormat="1" x14ac:dyDescent="0.25">
      <c r="A97" s="96"/>
      <c r="B97" s="40">
        <v>4</v>
      </c>
      <c r="C97" s="61" t="s">
        <v>38</v>
      </c>
      <c r="D97" s="27" t="s">
        <v>24</v>
      </c>
      <c r="E97" s="26"/>
      <c r="F97" s="27" t="s">
        <v>24</v>
      </c>
      <c r="H97" s="48"/>
      <c r="I97" s="48"/>
      <c r="J97" s="48"/>
      <c r="K97" s="48"/>
      <c r="L97" s="48"/>
      <c r="M97" s="48"/>
      <c r="N97" s="48"/>
    </row>
    <row r="98" spans="1:14" s="18" customFormat="1" x14ac:dyDescent="0.25">
      <c r="A98" s="96"/>
      <c r="B98" s="40">
        <v>5</v>
      </c>
      <c r="C98" s="61" t="s">
        <v>39</v>
      </c>
      <c r="D98" s="27" t="s">
        <v>25</v>
      </c>
      <c r="E98" s="26"/>
      <c r="F98" s="27" t="s">
        <v>25</v>
      </c>
      <c r="H98" s="48"/>
      <c r="I98" s="48"/>
      <c r="J98" s="48"/>
      <c r="K98" s="48"/>
      <c r="L98" s="48"/>
      <c r="M98" s="48"/>
      <c r="N98" s="48"/>
    </row>
    <row r="99" spans="1:14" s="18" customFormat="1" x14ac:dyDescent="0.25">
      <c r="A99" s="96"/>
      <c r="B99" s="40">
        <v>6</v>
      </c>
      <c r="C99" s="61" t="s">
        <v>32</v>
      </c>
      <c r="D99" s="28" t="s">
        <v>27</v>
      </c>
      <c r="E99" s="26"/>
      <c r="F99" s="28" t="s">
        <v>27</v>
      </c>
      <c r="H99" s="48"/>
      <c r="I99" s="48"/>
      <c r="J99" s="48"/>
      <c r="K99" s="48"/>
      <c r="L99" s="48"/>
      <c r="M99" s="48"/>
      <c r="N99" s="48"/>
    </row>
    <row r="100" spans="1:14" s="18" customFormat="1" x14ac:dyDescent="0.25">
      <c r="A100" s="96"/>
      <c r="B100" s="40">
        <v>7</v>
      </c>
      <c r="C100" s="61" t="s">
        <v>33</v>
      </c>
      <c r="D100" s="27" t="s">
        <v>26</v>
      </c>
      <c r="E100" s="26"/>
      <c r="F100" s="27" t="s">
        <v>26</v>
      </c>
      <c r="H100" s="48"/>
      <c r="I100" s="48"/>
      <c r="J100" s="48"/>
      <c r="K100" s="48"/>
      <c r="L100" s="48"/>
      <c r="M100" s="48"/>
      <c r="N100" s="48"/>
    </row>
    <row r="101" spans="1:14" s="18" customFormat="1" x14ac:dyDescent="0.25">
      <c r="A101" s="96"/>
      <c r="B101" s="40">
        <v>8</v>
      </c>
      <c r="C101" s="62" t="s">
        <v>64</v>
      </c>
      <c r="D101" s="26"/>
      <c r="E101" s="26"/>
      <c r="F101" s="26"/>
      <c r="H101" s="48"/>
      <c r="I101" s="48"/>
      <c r="J101" s="48"/>
      <c r="K101" s="48"/>
      <c r="L101" s="48"/>
      <c r="M101" s="48"/>
      <c r="N101" s="48"/>
    </row>
    <row r="102" spans="1:14" s="18" customFormat="1" x14ac:dyDescent="0.25">
      <c r="A102" s="96"/>
      <c r="B102" s="40">
        <v>9</v>
      </c>
      <c r="C102" s="62" t="s">
        <v>85</v>
      </c>
      <c r="D102" s="26"/>
      <c r="E102" s="26"/>
      <c r="F102" s="26"/>
      <c r="H102" s="48"/>
      <c r="I102" s="48"/>
      <c r="J102" s="48"/>
      <c r="K102" s="48"/>
      <c r="L102" s="48"/>
      <c r="M102" s="48"/>
      <c r="N102" s="48"/>
    </row>
    <row r="103" spans="1:14" s="18" customFormat="1" x14ac:dyDescent="0.25">
      <c r="A103" s="96"/>
      <c r="B103" s="40">
        <v>10</v>
      </c>
      <c r="C103" s="62" t="s">
        <v>72</v>
      </c>
      <c r="D103" s="26" t="s">
        <v>44</v>
      </c>
      <c r="E103" s="26"/>
      <c r="F103" s="26" t="s">
        <v>44</v>
      </c>
      <c r="H103" s="48"/>
      <c r="I103" s="48"/>
      <c r="J103" s="48"/>
      <c r="K103" s="48"/>
      <c r="L103" s="48"/>
      <c r="M103" s="48"/>
      <c r="N103" s="48"/>
    </row>
    <row r="104" spans="1:14" s="18" customFormat="1" x14ac:dyDescent="0.25">
      <c r="A104" s="96"/>
      <c r="B104" s="40">
        <v>11</v>
      </c>
      <c r="C104" s="62" t="s">
        <v>73</v>
      </c>
      <c r="D104" s="56" t="s">
        <v>125</v>
      </c>
      <c r="E104" s="26"/>
      <c r="F104" s="56" t="s">
        <v>125</v>
      </c>
      <c r="H104" s="48"/>
      <c r="I104" s="48"/>
      <c r="J104" s="48"/>
      <c r="K104" s="48"/>
      <c r="L104" s="48"/>
      <c r="M104" s="48"/>
      <c r="N104" s="48"/>
    </row>
    <row r="105" spans="1:14" s="18" customFormat="1" x14ac:dyDescent="0.25">
      <c r="A105" s="96"/>
      <c r="B105" s="40">
        <v>12</v>
      </c>
      <c r="C105" s="62" t="s">
        <v>76</v>
      </c>
      <c r="D105" s="56">
        <v>0</v>
      </c>
      <c r="E105" s="26"/>
      <c r="F105" s="56">
        <f>+D107</f>
        <v>1000</v>
      </c>
      <c r="H105" s="48"/>
      <c r="I105" s="48"/>
      <c r="J105" s="48"/>
      <c r="K105" s="48"/>
      <c r="L105" s="48"/>
      <c r="M105" s="48"/>
      <c r="N105" s="48"/>
    </row>
    <row r="106" spans="1:14" s="18" customFormat="1" x14ac:dyDescent="0.25">
      <c r="A106" s="96"/>
      <c r="B106" s="40">
        <v>13</v>
      </c>
      <c r="C106" s="64" t="s">
        <v>57</v>
      </c>
      <c r="D106" s="58">
        <v>1000</v>
      </c>
      <c r="E106" s="26"/>
      <c r="F106" s="58">
        <v>0</v>
      </c>
      <c r="H106" s="48"/>
      <c r="I106" s="48"/>
      <c r="J106" s="48"/>
      <c r="K106" s="48"/>
      <c r="L106" s="48"/>
      <c r="M106" s="48"/>
      <c r="N106" s="48"/>
    </row>
    <row r="107" spans="1:14" s="18" customFormat="1" x14ac:dyDescent="0.25">
      <c r="A107" s="96"/>
      <c r="B107" s="40">
        <v>14</v>
      </c>
      <c r="C107" s="64" t="s">
        <v>98</v>
      </c>
      <c r="D107" s="71">
        <f>+D105+D106</f>
        <v>1000</v>
      </c>
      <c r="E107" s="56"/>
      <c r="F107" s="71">
        <f>+F105+F106</f>
        <v>1000</v>
      </c>
      <c r="H107" s="48"/>
      <c r="I107" s="48"/>
      <c r="J107" s="48"/>
      <c r="K107" s="48"/>
      <c r="L107" s="48"/>
      <c r="M107" s="48"/>
      <c r="N107" s="48"/>
    </row>
    <row r="108" spans="1:14" s="25" customFormat="1" x14ac:dyDescent="0.25">
      <c r="A108" s="96"/>
      <c r="B108" s="40">
        <v>15</v>
      </c>
      <c r="C108" s="64" t="s">
        <v>75</v>
      </c>
      <c r="D108" s="71">
        <v>0</v>
      </c>
      <c r="E108" s="56"/>
      <c r="F108" s="72">
        <f>+D110</f>
        <v>1000</v>
      </c>
      <c r="H108" s="48"/>
      <c r="I108" s="48"/>
      <c r="J108" s="48"/>
      <c r="K108" s="48"/>
      <c r="L108" s="48"/>
      <c r="M108" s="48"/>
      <c r="N108" s="48"/>
    </row>
    <row r="109" spans="1:14" s="48" customFormat="1" x14ac:dyDescent="0.25">
      <c r="A109" s="96"/>
      <c r="B109" s="40">
        <v>16</v>
      </c>
      <c r="C109" s="61" t="s">
        <v>34</v>
      </c>
      <c r="D109" s="59" t="s">
        <v>43</v>
      </c>
      <c r="E109" s="29"/>
      <c r="F109" s="59" t="s">
        <v>41</v>
      </c>
    </row>
    <row r="110" spans="1:14" s="48" customFormat="1" x14ac:dyDescent="0.25">
      <c r="A110" s="96"/>
      <c r="B110" s="40">
        <v>17</v>
      </c>
      <c r="C110" s="63" t="s">
        <v>40</v>
      </c>
      <c r="D110" s="51">
        <f>+D106+D108-D109</f>
        <v>1000</v>
      </c>
      <c r="E110" s="70"/>
      <c r="F110" s="51">
        <f>+F106+F108-F109</f>
        <v>950</v>
      </c>
    </row>
    <row r="111" spans="1:14" s="48" customFormat="1" x14ac:dyDescent="0.25">
      <c r="A111" s="96"/>
      <c r="B111" s="40">
        <v>18</v>
      </c>
      <c r="C111" s="63" t="s">
        <v>35</v>
      </c>
      <c r="D111" s="74">
        <v>0</v>
      </c>
      <c r="E111" s="70"/>
      <c r="F111" s="74">
        <v>0</v>
      </c>
    </row>
    <row r="112" spans="1:14" s="48" customFormat="1" ht="15.75" thickBot="1" x14ac:dyDescent="0.3">
      <c r="A112" s="96"/>
      <c r="B112" s="41">
        <v>19</v>
      </c>
      <c r="C112" s="65" t="s">
        <v>36</v>
      </c>
      <c r="D112" s="51">
        <f>+D106-D109+D111</f>
        <v>1000</v>
      </c>
      <c r="E112" s="42"/>
      <c r="F112" s="51">
        <f>+F106-F109+F111</f>
        <v>-50</v>
      </c>
    </row>
    <row r="113" spans="1:6" s="48" customFormat="1" x14ac:dyDescent="0.25">
      <c r="A113" s="96"/>
    </row>
    <row r="114" spans="1:6" s="48" customFormat="1" x14ac:dyDescent="0.25">
      <c r="A114" s="96"/>
      <c r="B114" s="38"/>
      <c r="C114" s="55"/>
      <c r="D114" s="45"/>
      <c r="E114" s="46"/>
      <c r="F114" s="45"/>
    </row>
    <row r="115" spans="1:6" s="48" customFormat="1" ht="15.75" thickBot="1" x14ac:dyDescent="0.3">
      <c r="A115" s="96"/>
      <c r="B115" s="38"/>
      <c r="C115" s="55"/>
      <c r="D115" s="45"/>
      <c r="E115" s="46"/>
      <c r="F115" s="45"/>
    </row>
    <row r="116" spans="1:6" s="48" customFormat="1" x14ac:dyDescent="0.25">
      <c r="A116" s="96">
        <v>6</v>
      </c>
      <c r="B116" s="94" t="s">
        <v>120</v>
      </c>
      <c r="C116" s="32"/>
      <c r="D116" s="36" t="s">
        <v>71</v>
      </c>
      <c r="E116" s="35"/>
      <c r="F116" s="34" t="s">
        <v>29</v>
      </c>
    </row>
    <row r="117" spans="1:6" s="48" customFormat="1" ht="45" x14ac:dyDescent="0.25">
      <c r="A117" s="96"/>
      <c r="B117" s="37"/>
      <c r="C117" s="38"/>
      <c r="D117" s="52" t="s">
        <v>109</v>
      </c>
      <c r="E117" s="43"/>
      <c r="F117" s="30" t="s">
        <v>105</v>
      </c>
    </row>
    <row r="118" spans="1:6" s="48" customFormat="1" x14ac:dyDescent="0.25">
      <c r="A118" s="96"/>
      <c r="B118" s="40" t="s">
        <v>48</v>
      </c>
      <c r="C118" s="63"/>
      <c r="D118" s="26"/>
      <c r="E118" s="26"/>
      <c r="F118" s="26"/>
    </row>
    <row r="119" spans="1:6" s="48" customFormat="1" x14ac:dyDescent="0.25">
      <c r="A119" s="96"/>
      <c r="B119" s="40">
        <v>3</v>
      </c>
      <c r="C119" s="63" t="s">
        <v>78</v>
      </c>
      <c r="D119" s="26" t="s">
        <v>77</v>
      </c>
      <c r="E119" s="26"/>
      <c r="F119" s="26" t="s">
        <v>77</v>
      </c>
    </row>
    <row r="120" spans="1:6" s="48" customFormat="1" x14ac:dyDescent="0.25">
      <c r="A120" s="96"/>
      <c r="B120" s="40">
        <v>4</v>
      </c>
      <c r="C120" s="61" t="s">
        <v>38</v>
      </c>
      <c r="D120" s="27" t="s">
        <v>24</v>
      </c>
      <c r="E120" s="26"/>
      <c r="F120" s="27" t="s">
        <v>24</v>
      </c>
    </row>
    <row r="121" spans="1:6" s="48" customFormat="1" x14ac:dyDescent="0.25">
      <c r="A121" s="96"/>
      <c r="B121" s="40">
        <v>5</v>
      </c>
      <c r="C121" s="61" t="s">
        <v>39</v>
      </c>
      <c r="D121" s="27" t="s">
        <v>25</v>
      </c>
      <c r="E121" s="26"/>
      <c r="F121" s="27" t="s">
        <v>25</v>
      </c>
    </row>
    <row r="122" spans="1:6" s="48" customFormat="1" x14ac:dyDescent="0.25">
      <c r="A122" s="96"/>
      <c r="B122" s="40">
        <v>6</v>
      </c>
      <c r="C122" s="61" t="s">
        <v>32</v>
      </c>
      <c r="D122" s="28" t="s">
        <v>27</v>
      </c>
      <c r="E122" s="26"/>
      <c r="F122" s="28" t="s">
        <v>27</v>
      </c>
    </row>
    <row r="123" spans="1:6" s="48" customFormat="1" x14ac:dyDescent="0.25">
      <c r="A123" s="96"/>
      <c r="B123" s="40">
        <v>7</v>
      </c>
      <c r="C123" s="61" t="s">
        <v>33</v>
      </c>
      <c r="D123" s="27"/>
      <c r="E123" s="26"/>
      <c r="F123" s="27" t="s">
        <v>26</v>
      </c>
    </row>
    <row r="124" spans="1:6" s="48" customFormat="1" x14ac:dyDescent="0.25">
      <c r="A124" s="96"/>
      <c r="B124" s="40">
        <v>8</v>
      </c>
      <c r="C124" s="62" t="s">
        <v>64</v>
      </c>
      <c r="D124" s="26"/>
      <c r="E124" s="26"/>
      <c r="F124" s="26"/>
    </row>
    <row r="125" spans="1:6" s="48" customFormat="1" x14ac:dyDescent="0.25">
      <c r="A125" s="96"/>
      <c r="B125" s="40">
        <v>9</v>
      </c>
      <c r="C125" s="62" t="s">
        <v>85</v>
      </c>
      <c r="D125" s="26"/>
      <c r="E125" s="26"/>
      <c r="F125" s="26"/>
    </row>
    <row r="126" spans="1:6" s="48" customFormat="1" x14ac:dyDescent="0.25">
      <c r="A126" s="96"/>
      <c r="B126" s="40">
        <v>10</v>
      </c>
      <c r="C126" s="62" t="s">
        <v>72</v>
      </c>
      <c r="D126" s="26" t="s">
        <v>44</v>
      </c>
      <c r="E126" s="26"/>
      <c r="F126" s="26" t="s">
        <v>44</v>
      </c>
    </row>
    <row r="127" spans="1:6" s="48" customFormat="1" x14ac:dyDescent="0.25">
      <c r="A127" s="96"/>
      <c r="B127" s="40">
        <v>11</v>
      </c>
      <c r="C127" s="62" t="s">
        <v>73</v>
      </c>
      <c r="D127" s="56"/>
      <c r="E127" s="26"/>
      <c r="F127" s="56" t="s">
        <v>125</v>
      </c>
    </row>
    <row r="128" spans="1:6" s="48" customFormat="1" x14ac:dyDescent="0.25">
      <c r="A128" s="96"/>
      <c r="B128" s="40">
        <v>12</v>
      </c>
      <c r="C128" s="62" t="s">
        <v>76</v>
      </c>
      <c r="D128" s="56">
        <v>0</v>
      </c>
      <c r="E128" s="26"/>
      <c r="F128" s="56">
        <f>+D130</f>
        <v>0</v>
      </c>
    </row>
    <row r="129" spans="1:14" s="48" customFormat="1" x14ac:dyDescent="0.25">
      <c r="A129" s="96"/>
      <c r="B129" s="40">
        <v>13</v>
      </c>
      <c r="C129" s="64" t="s">
        <v>57</v>
      </c>
      <c r="D129" s="58">
        <v>0</v>
      </c>
      <c r="E129" s="26"/>
      <c r="F129" s="58">
        <v>1000</v>
      </c>
    </row>
    <row r="130" spans="1:14" s="48" customFormat="1" x14ac:dyDescent="0.25">
      <c r="A130" s="96"/>
      <c r="B130" s="40">
        <v>14</v>
      </c>
      <c r="C130" s="64" t="s">
        <v>98</v>
      </c>
      <c r="D130" s="71">
        <f>+D128+D129</f>
        <v>0</v>
      </c>
      <c r="E130" s="56"/>
      <c r="F130" s="71">
        <f>+F128+F129</f>
        <v>1000</v>
      </c>
    </row>
    <row r="131" spans="1:14" s="48" customFormat="1" x14ac:dyDescent="0.25">
      <c r="A131" s="96"/>
      <c r="B131" s="40">
        <v>15</v>
      </c>
      <c r="C131" s="64" t="s">
        <v>75</v>
      </c>
      <c r="D131" s="71">
        <v>0</v>
      </c>
      <c r="E131" s="56"/>
      <c r="F131" s="72">
        <f>+D133</f>
        <v>0</v>
      </c>
    </row>
    <row r="132" spans="1:14" s="48" customFormat="1" x14ac:dyDescent="0.25">
      <c r="A132" s="96"/>
      <c r="B132" s="40">
        <v>16</v>
      </c>
      <c r="C132" s="61" t="s">
        <v>34</v>
      </c>
      <c r="D132" s="59" t="s">
        <v>43</v>
      </c>
      <c r="E132" s="29"/>
      <c r="F132" s="59" t="s">
        <v>43</v>
      </c>
    </row>
    <row r="133" spans="1:14" s="48" customFormat="1" x14ac:dyDescent="0.25">
      <c r="A133" s="96"/>
      <c r="B133" s="40">
        <v>17</v>
      </c>
      <c r="C133" s="63" t="s">
        <v>40</v>
      </c>
      <c r="D133" s="51">
        <f>+D129+D131-D132</f>
        <v>0</v>
      </c>
      <c r="E133" s="70"/>
      <c r="F133" s="51">
        <f>+F129+F131-F132</f>
        <v>1000</v>
      </c>
    </row>
    <row r="134" spans="1:14" s="48" customFormat="1" x14ac:dyDescent="0.25">
      <c r="A134" s="96"/>
      <c r="B134" s="40">
        <v>18</v>
      </c>
      <c r="C134" s="63" t="s">
        <v>35</v>
      </c>
      <c r="D134" s="74">
        <v>0</v>
      </c>
      <c r="E134" s="70"/>
      <c r="F134" s="74">
        <v>0</v>
      </c>
    </row>
    <row r="135" spans="1:14" s="48" customFormat="1" ht="15.75" thickBot="1" x14ac:dyDescent="0.3">
      <c r="A135" s="96"/>
      <c r="B135" s="41">
        <v>19</v>
      </c>
      <c r="C135" s="65" t="s">
        <v>36</v>
      </c>
      <c r="D135" s="51">
        <f>+D129-D132+D134</f>
        <v>0</v>
      </c>
      <c r="E135" s="42"/>
      <c r="F135" s="106">
        <f>+F129-F132+F134</f>
        <v>1000</v>
      </c>
    </row>
    <row r="136" spans="1:14" s="48" customFormat="1" x14ac:dyDescent="0.25">
      <c r="A136" s="96"/>
    </row>
    <row r="137" spans="1:14" s="48" customFormat="1" x14ac:dyDescent="0.25">
      <c r="A137" s="96"/>
      <c r="B137" s="38"/>
      <c r="C137" s="55"/>
      <c r="D137" s="45"/>
      <c r="E137" s="46"/>
      <c r="F137" s="45"/>
    </row>
    <row r="138" spans="1:14" s="48" customFormat="1" ht="15.75" thickBot="1" x14ac:dyDescent="0.3">
      <c r="A138" s="96"/>
      <c r="B138" s="38"/>
      <c r="C138" s="55"/>
      <c r="D138" s="45"/>
      <c r="E138" s="46"/>
      <c r="F138" s="45"/>
    </row>
    <row r="139" spans="1:14" s="18" customFormat="1" x14ac:dyDescent="0.25">
      <c r="A139" s="96">
        <v>7</v>
      </c>
      <c r="B139" s="94" t="s">
        <v>119</v>
      </c>
      <c r="C139" s="32"/>
      <c r="D139" s="34" t="s">
        <v>71</v>
      </c>
      <c r="E139" s="33"/>
      <c r="F139" s="34" t="s">
        <v>30</v>
      </c>
      <c r="H139" s="48"/>
      <c r="I139" s="48"/>
      <c r="J139" s="48"/>
      <c r="K139" s="48"/>
      <c r="L139" s="48"/>
      <c r="M139" s="48"/>
      <c r="N139" s="48"/>
    </row>
    <row r="140" spans="1:14" s="18" customFormat="1" ht="36" customHeight="1" x14ac:dyDescent="0.25">
      <c r="A140" s="96"/>
      <c r="B140" s="37"/>
      <c r="C140" s="104" t="s">
        <v>209</v>
      </c>
      <c r="D140" s="52" t="s">
        <v>109</v>
      </c>
      <c r="E140" s="38"/>
      <c r="F140" s="44" t="s">
        <v>123</v>
      </c>
      <c r="H140" s="48"/>
      <c r="I140" s="48"/>
      <c r="J140" s="48"/>
      <c r="K140" s="48"/>
      <c r="L140" s="48"/>
      <c r="M140" s="48"/>
      <c r="N140" s="48"/>
    </row>
    <row r="141" spans="1:14" s="18" customFormat="1" x14ac:dyDescent="0.25">
      <c r="A141" s="96"/>
      <c r="B141" s="40" t="s">
        <v>48</v>
      </c>
      <c r="C141" s="63"/>
      <c r="D141" s="26"/>
      <c r="E141" s="26"/>
      <c r="F141" s="26"/>
      <c r="H141" s="48"/>
      <c r="I141" s="48"/>
      <c r="J141" s="48"/>
      <c r="K141" s="48"/>
      <c r="L141" s="48"/>
      <c r="M141" s="48"/>
      <c r="N141" s="48"/>
    </row>
    <row r="142" spans="1:14" s="18" customFormat="1" x14ac:dyDescent="0.25">
      <c r="A142" s="96"/>
      <c r="B142" s="40">
        <v>3</v>
      </c>
      <c r="C142" s="63" t="s">
        <v>78</v>
      </c>
      <c r="D142" s="26" t="s">
        <v>77</v>
      </c>
      <c r="E142" s="26"/>
      <c r="F142" s="26" t="s">
        <v>77</v>
      </c>
      <c r="H142" s="48"/>
      <c r="I142" s="48"/>
      <c r="J142" s="48"/>
      <c r="K142" s="48"/>
      <c r="L142" s="48"/>
      <c r="M142" s="48"/>
      <c r="N142" s="48"/>
    </row>
    <row r="143" spans="1:14" s="18" customFormat="1" x14ac:dyDescent="0.25">
      <c r="A143" s="96"/>
      <c r="B143" s="40">
        <v>4</v>
      </c>
      <c r="C143" s="61" t="s">
        <v>38</v>
      </c>
      <c r="D143" s="27" t="s">
        <v>24</v>
      </c>
      <c r="E143" s="26"/>
      <c r="F143" s="27" t="s">
        <v>24</v>
      </c>
      <c r="H143" s="48"/>
      <c r="I143" s="48"/>
      <c r="J143" s="48"/>
      <c r="K143" s="48"/>
      <c r="L143" s="48"/>
      <c r="M143" s="48"/>
      <c r="N143" s="48"/>
    </row>
    <row r="144" spans="1:14" s="18" customFormat="1" x14ac:dyDescent="0.25">
      <c r="A144" s="96"/>
      <c r="B144" s="40">
        <v>5</v>
      </c>
      <c r="C144" s="61" t="s">
        <v>39</v>
      </c>
      <c r="D144" s="27" t="s">
        <v>25</v>
      </c>
      <c r="E144" s="26"/>
      <c r="F144" s="27" t="s">
        <v>25</v>
      </c>
      <c r="H144" s="48"/>
      <c r="I144" s="48"/>
      <c r="J144" s="48"/>
      <c r="K144" s="48"/>
      <c r="L144" s="48"/>
      <c r="M144" s="48"/>
      <c r="N144" s="48"/>
    </row>
    <row r="145" spans="1:14" s="18" customFormat="1" x14ac:dyDescent="0.25">
      <c r="A145" s="96"/>
      <c r="B145" s="40">
        <v>6</v>
      </c>
      <c r="C145" s="61" t="s">
        <v>32</v>
      </c>
      <c r="D145" s="28" t="s">
        <v>27</v>
      </c>
      <c r="E145" s="26"/>
      <c r="F145" s="28" t="s">
        <v>27</v>
      </c>
      <c r="H145" s="48"/>
      <c r="I145" s="48"/>
      <c r="J145" s="48"/>
      <c r="K145" s="48"/>
      <c r="L145" s="48"/>
      <c r="M145" s="48"/>
      <c r="N145" s="48"/>
    </row>
    <row r="146" spans="1:14" s="18" customFormat="1" x14ac:dyDescent="0.25">
      <c r="A146" s="96"/>
      <c r="B146" s="40">
        <v>7</v>
      </c>
      <c r="C146" s="61" t="s">
        <v>33</v>
      </c>
      <c r="D146" s="27"/>
      <c r="E146" s="26"/>
      <c r="F146" s="27" t="s">
        <v>26</v>
      </c>
      <c r="H146" s="48"/>
      <c r="I146" s="48"/>
      <c r="J146" s="48"/>
      <c r="K146" s="48"/>
      <c r="L146" s="48"/>
      <c r="M146" s="48"/>
      <c r="N146" s="48"/>
    </row>
    <row r="147" spans="1:14" s="18" customFormat="1" x14ac:dyDescent="0.25">
      <c r="A147" s="96"/>
      <c r="B147" s="40">
        <v>8</v>
      </c>
      <c r="C147" s="62" t="s">
        <v>64</v>
      </c>
      <c r="D147" s="26"/>
      <c r="E147" s="26"/>
      <c r="F147" s="26"/>
      <c r="H147" s="48"/>
      <c r="I147" s="48"/>
      <c r="J147" s="48"/>
      <c r="K147" s="48"/>
      <c r="L147" s="48"/>
      <c r="M147" s="48"/>
      <c r="N147" s="48"/>
    </row>
    <row r="148" spans="1:14" s="18" customFormat="1" x14ac:dyDescent="0.25">
      <c r="A148" s="96"/>
      <c r="B148" s="40">
        <v>9</v>
      </c>
      <c r="C148" s="62" t="s">
        <v>85</v>
      </c>
      <c r="D148" s="26"/>
      <c r="E148" s="26"/>
      <c r="F148" s="26"/>
      <c r="H148" s="48"/>
      <c r="I148" s="48"/>
      <c r="J148" s="48"/>
      <c r="K148" s="48"/>
      <c r="L148" s="48"/>
      <c r="M148" s="48"/>
      <c r="N148" s="48"/>
    </row>
    <row r="149" spans="1:14" s="18" customFormat="1" x14ac:dyDescent="0.25">
      <c r="A149" s="96"/>
      <c r="B149" s="40">
        <v>10</v>
      </c>
      <c r="C149" s="62" t="s">
        <v>72</v>
      </c>
      <c r="D149" s="26" t="s">
        <v>44</v>
      </c>
      <c r="E149" s="26"/>
      <c r="F149" s="26" t="s">
        <v>44</v>
      </c>
      <c r="H149" s="48"/>
      <c r="I149" s="48"/>
      <c r="J149" s="48"/>
      <c r="K149" s="48"/>
      <c r="L149" s="48"/>
      <c r="M149" s="48"/>
      <c r="N149" s="48"/>
    </row>
    <row r="150" spans="1:14" s="18" customFormat="1" x14ac:dyDescent="0.25">
      <c r="A150" s="96"/>
      <c r="B150" s="40">
        <v>11</v>
      </c>
      <c r="C150" s="62" t="s">
        <v>73</v>
      </c>
      <c r="D150" s="56"/>
      <c r="E150" s="26"/>
      <c r="F150" s="56" t="s">
        <v>125</v>
      </c>
      <c r="H150" s="48"/>
      <c r="I150" s="48"/>
      <c r="J150" s="48"/>
      <c r="K150" s="48"/>
      <c r="L150" s="48"/>
      <c r="M150" s="48"/>
      <c r="N150" s="48"/>
    </row>
    <row r="151" spans="1:14" s="18" customFormat="1" x14ac:dyDescent="0.25">
      <c r="A151" s="96"/>
      <c r="B151" s="40">
        <v>12</v>
      </c>
      <c r="C151" s="62" t="s">
        <v>76</v>
      </c>
      <c r="D151" s="56">
        <v>0</v>
      </c>
      <c r="E151" s="26"/>
      <c r="F151" s="56">
        <f>+D153</f>
        <v>0</v>
      </c>
      <c r="H151" s="48"/>
      <c r="I151" s="48"/>
      <c r="J151" s="48"/>
      <c r="K151" s="48"/>
      <c r="L151" s="48"/>
      <c r="M151" s="48"/>
      <c r="N151" s="48"/>
    </row>
    <row r="152" spans="1:14" s="18" customFormat="1" x14ac:dyDescent="0.25">
      <c r="A152" s="96"/>
      <c r="B152" s="40">
        <v>13</v>
      </c>
      <c r="C152" s="64" t="s">
        <v>57</v>
      </c>
      <c r="D152" s="58">
        <v>0</v>
      </c>
      <c r="E152" s="26"/>
      <c r="F152" s="58">
        <v>1000</v>
      </c>
      <c r="H152" s="48"/>
      <c r="I152" s="48"/>
      <c r="J152" s="48"/>
      <c r="K152" s="48"/>
      <c r="L152" s="48"/>
      <c r="M152" s="48"/>
      <c r="N152" s="48"/>
    </row>
    <row r="153" spans="1:14" s="18" customFormat="1" x14ac:dyDescent="0.25">
      <c r="A153" s="96"/>
      <c r="B153" s="40">
        <v>14</v>
      </c>
      <c r="C153" s="64" t="s">
        <v>98</v>
      </c>
      <c r="D153" s="71">
        <f>+D151+D152</f>
        <v>0</v>
      </c>
      <c r="E153" s="56"/>
      <c r="F153" s="71">
        <f>+F151+F152</f>
        <v>1000</v>
      </c>
      <c r="H153" s="48"/>
      <c r="I153" s="48"/>
      <c r="J153" s="48"/>
      <c r="K153" s="48"/>
      <c r="L153" s="48"/>
      <c r="M153" s="48"/>
      <c r="N153" s="48"/>
    </row>
    <row r="154" spans="1:14" s="18" customFormat="1" x14ac:dyDescent="0.25">
      <c r="A154" s="96"/>
      <c r="B154" s="40">
        <v>15</v>
      </c>
      <c r="C154" s="64" t="s">
        <v>75</v>
      </c>
      <c r="D154" s="71">
        <v>0</v>
      </c>
      <c r="E154" s="56"/>
      <c r="F154" s="72">
        <f>+D156</f>
        <v>0</v>
      </c>
      <c r="H154" s="48"/>
      <c r="I154" s="48"/>
      <c r="J154" s="48"/>
      <c r="K154" s="48"/>
      <c r="L154" s="48"/>
      <c r="M154" s="48"/>
      <c r="N154" s="48"/>
    </row>
    <row r="155" spans="1:14" s="48" customFormat="1" x14ac:dyDescent="0.25">
      <c r="A155" s="96"/>
      <c r="B155" s="40">
        <v>16</v>
      </c>
      <c r="C155" s="61" t="s">
        <v>34</v>
      </c>
      <c r="D155" s="59" t="s">
        <v>43</v>
      </c>
      <c r="E155" s="29"/>
      <c r="F155" s="59" t="s">
        <v>43</v>
      </c>
    </row>
    <row r="156" spans="1:14" s="48" customFormat="1" x14ac:dyDescent="0.25">
      <c r="A156" s="96"/>
      <c r="B156" s="40">
        <v>17</v>
      </c>
      <c r="C156" s="63" t="s">
        <v>40</v>
      </c>
      <c r="D156" s="51">
        <f>+D152+D154-D155</f>
        <v>0</v>
      </c>
      <c r="E156" s="70"/>
      <c r="F156" s="51">
        <f>+F152+F154-F155</f>
        <v>1000</v>
      </c>
    </row>
    <row r="157" spans="1:14" s="48" customFormat="1" x14ac:dyDescent="0.25">
      <c r="A157" s="96"/>
      <c r="B157" s="40">
        <v>18</v>
      </c>
      <c r="C157" s="63" t="s">
        <v>35</v>
      </c>
      <c r="D157" s="74">
        <v>0</v>
      </c>
      <c r="E157" s="70"/>
      <c r="F157" s="74">
        <v>0</v>
      </c>
    </row>
    <row r="158" spans="1:14" s="48" customFormat="1" ht="15.75" thickBot="1" x14ac:dyDescent="0.3">
      <c r="A158" s="96"/>
      <c r="B158" s="41">
        <v>19</v>
      </c>
      <c r="C158" s="65" t="s">
        <v>36</v>
      </c>
      <c r="D158" s="51">
        <f>+D152-D155+D157</f>
        <v>0</v>
      </c>
      <c r="E158" s="42"/>
      <c r="F158" s="51">
        <f>+F152-F155+F157</f>
        <v>1000</v>
      </c>
    </row>
    <row r="159" spans="1:14" s="48" customFormat="1" x14ac:dyDescent="0.25">
      <c r="A159" s="96"/>
    </row>
    <row r="160" spans="1:14" s="48" customFormat="1" x14ac:dyDescent="0.25">
      <c r="A160" s="96"/>
      <c r="B160" s="14"/>
      <c r="C160" s="14"/>
      <c r="D160" s="15"/>
      <c r="E160" s="16"/>
      <c r="F160" s="15"/>
    </row>
    <row r="161" spans="1:6" s="48" customFormat="1" ht="15.75" thickBot="1" x14ac:dyDescent="0.3">
      <c r="A161" s="96"/>
      <c r="B161" s="14"/>
      <c r="C161" s="14"/>
      <c r="D161" s="15"/>
      <c r="E161" s="16"/>
      <c r="F161" s="15"/>
    </row>
    <row r="162" spans="1:6" s="48" customFormat="1" x14ac:dyDescent="0.25">
      <c r="A162" s="96">
        <v>8</v>
      </c>
      <c r="B162" s="94" t="s">
        <v>118</v>
      </c>
      <c r="C162" s="32"/>
      <c r="D162" s="36" t="s">
        <v>71</v>
      </c>
      <c r="E162" s="33"/>
      <c r="F162" s="36" t="s">
        <v>30</v>
      </c>
    </row>
    <row r="163" spans="1:6" s="48" customFormat="1" ht="75" x14ac:dyDescent="0.25">
      <c r="A163" s="96"/>
      <c r="B163" s="37"/>
      <c r="C163" s="104" t="s">
        <v>212</v>
      </c>
      <c r="D163" s="52" t="s">
        <v>109</v>
      </c>
      <c r="E163" s="38"/>
      <c r="F163" s="47" t="s">
        <v>124</v>
      </c>
    </row>
    <row r="164" spans="1:6" s="48" customFormat="1" x14ac:dyDescent="0.25">
      <c r="A164" s="96"/>
      <c r="B164" s="40" t="s">
        <v>48</v>
      </c>
      <c r="C164" s="63"/>
      <c r="D164" s="26"/>
      <c r="E164" s="26"/>
      <c r="F164" s="26"/>
    </row>
    <row r="165" spans="1:6" s="48" customFormat="1" x14ac:dyDescent="0.25">
      <c r="A165" s="96"/>
      <c r="B165" s="40">
        <v>3</v>
      </c>
      <c r="C165" s="63" t="s">
        <v>78</v>
      </c>
      <c r="D165" s="26" t="s">
        <v>77</v>
      </c>
      <c r="E165" s="26"/>
      <c r="F165" s="26" t="s">
        <v>77</v>
      </c>
    </row>
    <row r="166" spans="1:6" s="48" customFormat="1" x14ac:dyDescent="0.25">
      <c r="A166" s="96"/>
      <c r="B166" s="40">
        <v>4</v>
      </c>
      <c r="C166" s="61" t="s">
        <v>38</v>
      </c>
      <c r="D166" s="27" t="s">
        <v>24</v>
      </c>
      <c r="E166" s="26"/>
      <c r="F166" s="27" t="s">
        <v>24</v>
      </c>
    </row>
    <row r="167" spans="1:6" s="48" customFormat="1" x14ac:dyDescent="0.25">
      <c r="A167" s="96"/>
      <c r="B167" s="40">
        <v>5</v>
      </c>
      <c r="C167" s="61" t="s">
        <v>39</v>
      </c>
      <c r="D167" s="27" t="s">
        <v>25</v>
      </c>
      <c r="E167" s="26"/>
      <c r="F167" s="27" t="s">
        <v>25</v>
      </c>
    </row>
    <row r="168" spans="1:6" s="48" customFormat="1" x14ac:dyDescent="0.25">
      <c r="A168" s="96"/>
      <c r="B168" s="40">
        <v>6</v>
      </c>
      <c r="C168" s="61" t="s">
        <v>32</v>
      </c>
      <c r="D168" s="28" t="s">
        <v>27</v>
      </c>
      <c r="E168" s="26"/>
      <c r="F168" s="28" t="s">
        <v>27</v>
      </c>
    </row>
    <row r="169" spans="1:6" s="48" customFormat="1" x14ac:dyDescent="0.25">
      <c r="A169" s="96"/>
      <c r="B169" s="40">
        <v>7</v>
      </c>
      <c r="C169" s="61" t="s">
        <v>33</v>
      </c>
      <c r="D169" s="27"/>
      <c r="E169" s="26"/>
      <c r="F169" s="27" t="s">
        <v>26</v>
      </c>
    </row>
    <row r="170" spans="1:6" s="48" customFormat="1" x14ac:dyDescent="0.25">
      <c r="A170" s="96"/>
      <c r="B170" s="40">
        <v>8</v>
      </c>
      <c r="C170" s="62" t="s">
        <v>64</v>
      </c>
      <c r="D170" s="26"/>
      <c r="E170" s="26"/>
      <c r="F170" s="26"/>
    </row>
    <row r="171" spans="1:6" s="48" customFormat="1" x14ac:dyDescent="0.25">
      <c r="A171" s="96"/>
      <c r="B171" s="40">
        <v>9</v>
      </c>
      <c r="C171" s="62" t="s">
        <v>85</v>
      </c>
      <c r="D171" s="26"/>
      <c r="E171" s="26"/>
      <c r="F171" s="26"/>
    </row>
    <row r="172" spans="1:6" s="48" customFormat="1" x14ac:dyDescent="0.25">
      <c r="A172" s="96"/>
      <c r="B172" s="40">
        <v>10</v>
      </c>
      <c r="C172" s="62" t="s">
        <v>72</v>
      </c>
      <c r="D172" s="26" t="s">
        <v>44</v>
      </c>
      <c r="E172" s="26"/>
      <c r="F172" s="26" t="s">
        <v>44</v>
      </c>
    </row>
    <row r="173" spans="1:6" s="48" customFormat="1" x14ac:dyDescent="0.25">
      <c r="A173" s="96"/>
      <c r="B173" s="40">
        <v>11</v>
      </c>
      <c r="C173" s="62" t="s">
        <v>73</v>
      </c>
      <c r="D173" s="56"/>
      <c r="E173" s="26"/>
      <c r="F173" s="56" t="s">
        <v>125</v>
      </c>
    </row>
    <row r="174" spans="1:6" s="48" customFormat="1" x14ac:dyDescent="0.25">
      <c r="A174" s="96"/>
      <c r="B174" s="40">
        <v>12</v>
      </c>
      <c r="C174" s="62" t="s">
        <v>76</v>
      </c>
      <c r="D174" s="56">
        <v>0</v>
      </c>
      <c r="E174" s="26"/>
      <c r="F174" s="56">
        <f>+D176</f>
        <v>0</v>
      </c>
    </row>
    <row r="175" spans="1:6" s="48" customFormat="1" x14ac:dyDescent="0.25">
      <c r="A175" s="96"/>
      <c r="B175" s="40">
        <v>13</v>
      </c>
      <c r="C175" s="64" t="s">
        <v>57</v>
      </c>
      <c r="D175" s="58">
        <v>0</v>
      </c>
      <c r="E175" s="26"/>
      <c r="F175" s="58">
        <v>1000</v>
      </c>
    </row>
    <row r="176" spans="1:6" s="48" customFormat="1" x14ac:dyDescent="0.25">
      <c r="A176" s="96"/>
      <c r="B176" s="40">
        <v>14</v>
      </c>
      <c r="C176" s="64" t="s">
        <v>98</v>
      </c>
      <c r="D176" s="71">
        <f>+D174+D175</f>
        <v>0</v>
      </c>
      <c r="E176" s="56"/>
      <c r="F176" s="71">
        <f>+F174+F175</f>
        <v>1000</v>
      </c>
    </row>
    <row r="177" spans="1:14" s="48" customFormat="1" x14ac:dyDescent="0.25">
      <c r="A177" s="96"/>
      <c r="B177" s="40">
        <v>15</v>
      </c>
      <c r="C177" s="64" t="s">
        <v>75</v>
      </c>
      <c r="D177" s="71">
        <v>0</v>
      </c>
      <c r="E177" s="56"/>
      <c r="F177" s="72">
        <f>+D179</f>
        <v>0</v>
      </c>
    </row>
    <row r="178" spans="1:14" s="48" customFormat="1" x14ac:dyDescent="0.25">
      <c r="A178" s="96"/>
      <c r="B178" s="40">
        <v>16</v>
      </c>
      <c r="C178" s="61" t="s">
        <v>34</v>
      </c>
      <c r="D178" s="59" t="s">
        <v>43</v>
      </c>
      <c r="E178" s="29"/>
      <c r="F178" s="59" t="s">
        <v>43</v>
      </c>
    </row>
    <row r="179" spans="1:14" s="48" customFormat="1" x14ac:dyDescent="0.25">
      <c r="A179" s="96"/>
      <c r="B179" s="40">
        <v>17</v>
      </c>
      <c r="C179" s="63" t="s">
        <v>40</v>
      </c>
      <c r="D179" s="51">
        <f>+D175+D177-D178</f>
        <v>0</v>
      </c>
      <c r="E179" s="70"/>
      <c r="F179" s="51">
        <f>+F175+F177-F178</f>
        <v>1000</v>
      </c>
    </row>
    <row r="180" spans="1:14" s="48" customFormat="1" x14ac:dyDescent="0.25">
      <c r="A180" s="96"/>
      <c r="B180" s="40">
        <v>18</v>
      </c>
      <c r="C180" s="63" t="s">
        <v>35</v>
      </c>
      <c r="D180" s="74">
        <v>0</v>
      </c>
      <c r="E180" s="70"/>
      <c r="F180" s="74">
        <v>0</v>
      </c>
    </row>
    <row r="181" spans="1:14" s="48" customFormat="1" ht="15.75" thickBot="1" x14ac:dyDescent="0.3">
      <c r="A181" s="96"/>
      <c r="B181" s="41">
        <v>19</v>
      </c>
      <c r="C181" s="65" t="s">
        <v>36</v>
      </c>
      <c r="D181" s="51">
        <f>+D175-D178+D180</f>
        <v>0</v>
      </c>
      <c r="E181" s="42"/>
      <c r="F181" s="51">
        <f>+F175-F178+F180</f>
        <v>1000</v>
      </c>
    </row>
    <row r="182" spans="1:14" s="48" customFormat="1" x14ac:dyDescent="0.25">
      <c r="A182" s="96"/>
    </row>
    <row r="183" spans="1:14" s="48" customFormat="1" ht="15.75" thickBot="1" x14ac:dyDescent="0.3">
      <c r="A183" s="96"/>
      <c r="B183" s="14"/>
      <c r="C183" s="14"/>
      <c r="D183" s="15"/>
      <c r="E183" s="16"/>
      <c r="F183" s="15"/>
    </row>
    <row r="184" spans="1:14" s="48" customFormat="1" x14ac:dyDescent="0.25">
      <c r="A184" s="96">
        <v>9</v>
      </c>
      <c r="B184" s="94" t="s">
        <v>117</v>
      </c>
      <c r="C184" s="32"/>
      <c r="D184" s="78" t="s">
        <v>50</v>
      </c>
      <c r="E184" s="26"/>
      <c r="F184" s="78" t="s">
        <v>71</v>
      </c>
    </row>
    <row r="185" spans="1:14" s="18" customFormat="1" x14ac:dyDescent="0.25">
      <c r="A185" s="96"/>
      <c r="B185" s="37"/>
      <c r="C185" s="38"/>
      <c r="D185" s="49"/>
      <c r="E185" s="17"/>
      <c r="F185" s="49"/>
      <c r="H185" s="48"/>
      <c r="I185" s="48"/>
      <c r="J185" s="48"/>
      <c r="K185" s="48"/>
      <c r="L185" s="48"/>
      <c r="M185" s="48"/>
      <c r="N185" s="48"/>
    </row>
    <row r="186" spans="1:14" s="18" customFormat="1" ht="30.6" customHeight="1" x14ac:dyDescent="0.25">
      <c r="A186" s="96"/>
      <c r="B186" s="37"/>
      <c r="C186" s="38"/>
      <c r="D186" s="30" t="s">
        <v>105</v>
      </c>
      <c r="E186" s="17"/>
      <c r="F186" s="49" t="s">
        <v>51</v>
      </c>
      <c r="H186" s="48"/>
      <c r="I186" s="48"/>
      <c r="J186" s="48"/>
      <c r="K186" s="48"/>
      <c r="L186" s="48"/>
      <c r="M186" s="48"/>
      <c r="N186" s="48"/>
    </row>
    <row r="187" spans="1:14" s="18" customFormat="1" x14ac:dyDescent="0.25">
      <c r="A187" s="96"/>
      <c r="B187" s="40" t="s">
        <v>48</v>
      </c>
      <c r="C187" s="63"/>
      <c r="D187" s="26"/>
      <c r="E187" s="26"/>
      <c r="F187" s="26"/>
      <c r="H187" s="48"/>
      <c r="I187" s="48"/>
      <c r="J187" s="48"/>
      <c r="K187" s="48"/>
      <c r="L187" s="48"/>
      <c r="M187" s="48"/>
      <c r="N187" s="48"/>
    </row>
    <row r="188" spans="1:14" s="18" customFormat="1" x14ac:dyDescent="0.25">
      <c r="A188" s="96"/>
      <c r="B188" s="40">
        <v>3</v>
      </c>
      <c r="C188" s="63" t="s">
        <v>78</v>
      </c>
      <c r="D188" s="26" t="s">
        <v>77</v>
      </c>
      <c r="E188" s="26"/>
      <c r="F188" s="26" t="s">
        <v>77</v>
      </c>
      <c r="H188" s="48"/>
      <c r="I188" s="48"/>
      <c r="J188" s="48"/>
      <c r="K188" s="48"/>
      <c r="L188" s="48"/>
      <c r="M188" s="48"/>
      <c r="N188" s="48"/>
    </row>
    <row r="189" spans="1:14" s="18" customFormat="1" x14ac:dyDescent="0.25">
      <c r="A189" s="96"/>
      <c r="B189" s="40">
        <v>4</v>
      </c>
      <c r="C189" s="61" t="s">
        <v>38</v>
      </c>
      <c r="D189" s="27" t="s">
        <v>24</v>
      </c>
      <c r="E189" s="26"/>
      <c r="F189" s="27" t="s">
        <v>24</v>
      </c>
      <c r="H189" s="48"/>
      <c r="I189" s="48"/>
      <c r="J189" s="48"/>
      <c r="K189" s="48"/>
      <c r="L189" s="48"/>
      <c r="M189" s="48"/>
      <c r="N189" s="48"/>
    </row>
    <row r="190" spans="1:14" s="18" customFormat="1" x14ac:dyDescent="0.25">
      <c r="A190" s="96"/>
      <c r="B190" s="40">
        <v>5</v>
      </c>
      <c r="C190" s="61" t="s">
        <v>39</v>
      </c>
      <c r="D190" s="27" t="s">
        <v>25</v>
      </c>
      <c r="E190" s="26"/>
      <c r="F190" s="27" t="s">
        <v>25</v>
      </c>
      <c r="H190" s="48"/>
      <c r="I190" s="48"/>
      <c r="J190" s="48"/>
      <c r="K190" s="48"/>
      <c r="L190" s="48"/>
      <c r="M190" s="48"/>
      <c r="N190" s="48"/>
    </row>
    <row r="191" spans="1:14" x14ac:dyDescent="0.25">
      <c r="A191" s="96"/>
      <c r="B191" s="40">
        <v>6</v>
      </c>
      <c r="C191" s="61" t="s">
        <v>32</v>
      </c>
      <c r="D191" s="28" t="s">
        <v>27</v>
      </c>
      <c r="E191" s="26"/>
      <c r="F191" s="28" t="s">
        <v>27</v>
      </c>
      <c r="H191" s="48"/>
      <c r="I191" s="48"/>
      <c r="J191" s="48"/>
      <c r="K191" s="48"/>
      <c r="L191" s="48"/>
      <c r="M191" s="48"/>
      <c r="N191" s="48"/>
    </row>
    <row r="192" spans="1:14" x14ac:dyDescent="0.25">
      <c r="A192" s="96"/>
      <c r="B192" s="40">
        <v>7</v>
      </c>
      <c r="C192" s="61" t="s">
        <v>33</v>
      </c>
      <c r="D192" s="27" t="s">
        <v>26</v>
      </c>
      <c r="E192" s="26"/>
      <c r="F192" s="27" t="s">
        <v>26</v>
      </c>
      <c r="H192" s="48"/>
      <c r="I192" s="48"/>
      <c r="J192" s="48"/>
      <c r="K192" s="48"/>
      <c r="L192" s="48"/>
      <c r="M192" s="48"/>
      <c r="N192" s="48"/>
    </row>
    <row r="193" spans="1:14" x14ac:dyDescent="0.25">
      <c r="A193" s="96"/>
      <c r="B193" s="40">
        <v>8</v>
      </c>
      <c r="C193" s="62" t="s">
        <v>64</v>
      </c>
      <c r="D193" s="26"/>
      <c r="E193" s="26"/>
      <c r="F193" s="26"/>
      <c r="H193" s="48"/>
      <c r="I193" s="48"/>
      <c r="J193" s="48"/>
      <c r="K193" s="48"/>
      <c r="L193" s="48"/>
      <c r="M193" s="48"/>
      <c r="N193" s="48"/>
    </row>
    <row r="194" spans="1:14" x14ac:dyDescent="0.25">
      <c r="A194" s="96"/>
      <c r="B194" s="40">
        <v>9</v>
      </c>
      <c r="C194" s="62" t="s">
        <v>85</v>
      </c>
      <c r="D194" s="26"/>
      <c r="E194" s="26"/>
      <c r="F194" s="26"/>
      <c r="H194" s="48"/>
      <c r="I194" s="48"/>
      <c r="J194" s="48"/>
      <c r="K194" s="48"/>
      <c r="L194" s="48"/>
      <c r="M194" s="48"/>
      <c r="N194" s="48"/>
    </row>
    <row r="195" spans="1:14" x14ac:dyDescent="0.25">
      <c r="A195" s="96"/>
      <c r="B195" s="40">
        <v>10</v>
      </c>
      <c r="C195" s="62" t="s">
        <v>72</v>
      </c>
      <c r="D195" s="26" t="s">
        <v>44</v>
      </c>
      <c r="E195" s="26"/>
      <c r="F195" s="26" t="s">
        <v>44</v>
      </c>
      <c r="H195" s="48"/>
      <c r="I195" s="48"/>
      <c r="J195" s="48"/>
      <c r="K195" s="48"/>
      <c r="L195" s="48"/>
      <c r="M195" s="48"/>
      <c r="N195" s="48"/>
    </row>
    <row r="196" spans="1:14" x14ac:dyDescent="0.25">
      <c r="A196" s="96"/>
      <c r="B196" s="40">
        <v>11</v>
      </c>
      <c r="C196" s="62" t="s">
        <v>73</v>
      </c>
      <c r="D196" s="56" t="s">
        <v>125</v>
      </c>
      <c r="E196" s="26"/>
      <c r="F196" s="56" t="s">
        <v>126</v>
      </c>
      <c r="H196" s="48"/>
      <c r="I196" s="48"/>
      <c r="J196" s="48"/>
      <c r="K196" s="48"/>
      <c r="L196" s="48"/>
      <c r="M196" s="48"/>
      <c r="N196" s="48"/>
    </row>
    <row r="197" spans="1:14" x14ac:dyDescent="0.25">
      <c r="A197" s="96"/>
      <c r="B197" s="40">
        <v>12</v>
      </c>
      <c r="C197" s="62" t="s">
        <v>76</v>
      </c>
      <c r="D197" s="56">
        <v>0</v>
      </c>
      <c r="E197" s="26"/>
      <c r="F197" s="56">
        <f>+D199</f>
        <v>1500</v>
      </c>
      <c r="H197" s="48"/>
      <c r="I197" s="48"/>
      <c r="J197" s="48"/>
      <c r="K197" s="48"/>
      <c r="L197" s="48"/>
      <c r="M197" s="48"/>
      <c r="N197" s="48"/>
    </row>
    <row r="198" spans="1:14" x14ac:dyDescent="0.25">
      <c r="A198" s="96"/>
      <c r="B198" s="40">
        <v>13</v>
      </c>
      <c r="C198" s="64" t="s">
        <v>57</v>
      </c>
      <c r="D198" s="58">
        <v>1500</v>
      </c>
      <c r="E198" s="26"/>
      <c r="F198" s="58">
        <v>-1500</v>
      </c>
      <c r="H198" s="48"/>
      <c r="I198" s="48"/>
      <c r="J198" s="48"/>
      <c r="K198" s="48"/>
      <c r="L198" s="48"/>
      <c r="M198" s="48"/>
      <c r="N198" s="48"/>
    </row>
    <row r="199" spans="1:14" x14ac:dyDescent="0.25">
      <c r="A199" s="96"/>
      <c r="B199" s="40">
        <v>14</v>
      </c>
      <c r="C199" s="64" t="s">
        <v>98</v>
      </c>
      <c r="D199" s="71">
        <f>+D197+D198</f>
        <v>1500</v>
      </c>
      <c r="E199" s="56"/>
      <c r="F199" s="71">
        <f>+F197+F198</f>
        <v>0</v>
      </c>
      <c r="H199" s="48"/>
      <c r="I199" s="48"/>
      <c r="J199" s="48"/>
      <c r="K199" s="48"/>
      <c r="L199" s="48"/>
      <c r="M199" s="48"/>
      <c r="N199" s="48"/>
    </row>
    <row r="200" spans="1:14" x14ac:dyDescent="0.25">
      <c r="A200" s="96"/>
      <c r="B200" s="40">
        <v>15</v>
      </c>
      <c r="C200" s="64" t="s">
        <v>75</v>
      </c>
      <c r="D200" s="71">
        <v>0</v>
      </c>
      <c r="E200" s="56"/>
      <c r="F200" s="72">
        <f>+D202</f>
        <v>1500</v>
      </c>
      <c r="H200" s="48"/>
      <c r="I200" s="48"/>
      <c r="J200" s="48"/>
      <c r="K200" s="48"/>
      <c r="L200" s="48"/>
      <c r="M200" s="48"/>
      <c r="N200" s="48"/>
    </row>
    <row r="201" spans="1:14" s="48" customFormat="1" x14ac:dyDescent="0.25">
      <c r="A201" s="96"/>
      <c r="B201" s="40">
        <v>16</v>
      </c>
      <c r="C201" s="61" t="s">
        <v>34</v>
      </c>
      <c r="D201" s="59" t="s">
        <v>43</v>
      </c>
      <c r="E201" s="29"/>
      <c r="F201" s="59" t="s">
        <v>43</v>
      </c>
    </row>
    <row r="202" spans="1:14" s="48" customFormat="1" x14ac:dyDescent="0.25">
      <c r="A202" s="96"/>
      <c r="B202" s="40">
        <v>17</v>
      </c>
      <c r="C202" s="63" t="s">
        <v>40</v>
      </c>
      <c r="D202" s="51">
        <f>+D198+D200-D201</f>
        <v>1500</v>
      </c>
      <c r="E202" s="70"/>
      <c r="F202" s="51">
        <f>+F198+F200-F201</f>
        <v>0</v>
      </c>
    </row>
    <row r="203" spans="1:14" s="48" customFormat="1" x14ac:dyDescent="0.25">
      <c r="A203" s="96"/>
      <c r="B203" s="40">
        <v>18</v>
      </c>
      <c r="C203" s="63" t="s">
        <v>35</v>
      </c>
      <c r="D203" s="74">
        <v>0</v>
      </c>
      <c r="E203" s="70"/>
      <c r="F203" s="74">
        <v>0</v>
      </c>
    </row>
    <row r="204" spans="1:14" s="48" customFormat="1" ht="15.75" thickBot="1" x14ac:dyDescent="0.3">
      <c r="A204" s="96"/>
      <c r="B204" s="41">
        <v>19</v>
      </c>
      <c r="C204" s="65" t="s">
        <v>36</v>
      </c>
      <c r="D204" s="51">
        <f>+D198-D201+D203</f>
        <v>1500</v>
      </c>
      <c r="E204" s="42"/>
      <c r="F204" s="51">
        <f>+F198-F201+F203</f>
        <v>-1500</v>
      </c>
    </row>
    <row r="205" spans="1:14" s="48" customFormat="1" x14ac:dyDescent="0.25">
      <c r="A205" s="96"/>
    </row>
    <row r="206" spans="1:14" s="48" customFormat="1" x14ac:dyDescent="0.25">
      <c r="A206" s="96"/>
      <c r="C206" s="13"/>
    </row>
    <row r="207" spans="1:14" ht="15.75" thickBot="1" x14ac:dyDescent="0.3">
      <c r="A207" s="96"/>
      <c r="C207" s="13"/>
      <c r="H207" s="48"/>
      <c r="I207" s="48"/>
      <c r="J207" s="48"/>
      <c r="K207" s="48"/>
      <c r="L207" s="48"/>
      <c r="M207" s="48"/>
      <c r="N207" s="48"/>
    </row>
    <row r="208" spans="1:14" x14ac:dyDescent="0.25">
      <c r="A208" s="96">
        <v>10</v>
      </c>
      <c r="B208" s="94" t="s">
        <v>116</v>
      </c>
      <c r="C208" s="32"/>
      <c r="D208" s="77" t="s">
        <v>50</v>
      </c>
      <c r="E208" s="48"/>
      <c r="F208" s="77" t="s">
        <v>71</v>
      </c>
      <c r="G208" s="48"/>
      <c r="H208" s="48"/>
      <c r="I208" s="48"/>
      <c r="J208" s="48"/>
      <c r="K208" s="48"/>
      <c r="L208" s="48"/>
      <c r="M208" s="48"/>
      <c r="N208" s="48"/>
    </row>
    <row r="209" spans="1:14" ht="44.1" customHeight="1" x14ac:dyDescent="0.25">
      <c r="A209" s="96"/>
      <c r="B209" s="37"/>
      <c r="C209" s="38"/>
      <c r="D209" s="49" t="s">
        <v>89</v>
      </c>
      <c r="E209" s="48"/>
      <c r="F209" s="49" t="s">
        <v>52</v>
      </c>
      <c r="G209" s="48"/>
      <c r="H209" s="48"/>
      <c r="I209" s="48"/>
      <c r="J209" s="48"/>
      <c r="K209" s="48"/>
      <c r="L209" s="48"/>
      <c r="M209" s="48"/>
      <c r="N209" s="48"/>
    </row>
    <row r="210" spans="1:14" x14ac:dyDescent="0.25">
      <c r="A210" s="96"/>
      <c r="B210" s="40" t="s">
        <v>48</v>
      </c>
      <c r="C210" s="63"/>
      <c r="D210" s="26"/>
      <c r="E210" s="26"/>
      <c r="F210" s="26"/>
      <c r="G210" s="48"/>
      <c r="H210" s="48"/>
      <c r="I210" s="48"/>
      <c r="J210" s="48"/>
      <c r="K210" s="48"/>
      <c r="L210" s="48"/>
      <c r="M210" s="48"/>
      <c r="N210" s="48"/>
    </row>
    <row r="211" spans="1:14" x14ac:dyDescent="0.25">
      <c r="A211" s="96"/>
      <c r="B211" s="40">
        <v>3</v>
      </c>
      <c r="C211" s="63" t="s">
        <v>78</v>
      </c>
      <c r="D211" s="26" t="s">
        <v>77</v>
      </c>
      <c r="E211" s="26"/>
      <c r="F211" s="26" t="s">
        <v>77</v>
      </c>
      <c r="G211" s="48"/>
      <c r="H211" s="48"/>
      <c r="I211" s="48"/>
      <c r="J211" s="48"/>
      <c r="K211" s="48"/>
      <c r="L211" s="48"/>
      <c r="M211" s="48"/>
      <c r="N211" s="48"/>
    </row>
    <row r="212" spans="1:14" x14ac:dyDescent="0.25">
      <c r="A212" s="96"/>
      <c r="B212" s="40">
        <v>4</v>
      </c>
      <c r="C212" s="61" t="s">
        <v>38</v>
      </c>
      <c r="D212" s="27" t="s">
        <v>24</v>
      </c>
      <c r="E212" s="26"/>
      <c r="F212" s="27" t="s">
        <v>24</v>
      </c>
      <c r="G212" s="48"/>
      <c r="H212" s="48"/>
      <c r="I212" s="48"/>
      <c r="J212" s="48"/>
      <c r="K212" s="48"/>
      <c r="L212" s="48"/>
      <c r="M212" s="48"/>
      <c r="N212" s="48"/>
    </row>
    <row r="213" spans="1:14" x14ac:dyDescent="0.25">
      <c r="A213" s="96"/>
      <c r="B213" s="40">
        <v>5</v>
      </c>
      <c r="C213" s="61" t="s">
        <v>39</v>
      </c>
      <c r="D213" s="27" t="s">
        <v>25</v>
      </c>
      <c r="E213" s="26"/>
      <c r="F213" s="27" t="s">
        <v>25</v>
      </c>
      <c r="G213" s="48"/>
      <c r="H213" s="48"/>
      <c r="I213" s="48"/>
      <c r="J213" s="48"/>
      <c r="K213" s="48"/>
      <c r="L213" s="48"/>
      <c r="M213" s="48"/>
      <c r="N213" s="48"/>
    </row>
    <row r="214" spans="1:14" x14ac:dyDescent="0.25">
      <c r="A214" s="96"/>
      <c r="B214" s="40">
        <v>6</v>
      </c>
      <c r="C214" s="61" t="s">
        <v>32</v>
      </c>
      <c r="D214" s="28" t="s">
        <v>27</v>
      </c>
      <c r="E214" s="26"/>
      <c r="F214" s="28" t="s">
        <v>27</v>
      </c>
      <c r="G214" s="48"/>
      <c r="H214" s="48"/>
      <c r="I214" s="48"/>
      <c r="J214" s="48"/>
      <c r="K214" s="48"/>
      <c r="L214" s="48"/>
      <c r="M214" s="48"/>
      <c r="N214" s="48"/>
    </row>
    <row r="215" spans="1:14" x14ac:dyDescent="0.25">
      <c r="A215" s="96"/>
      <c r="B215" s="40">
        <v>7</v>
      </c>
      <c r="C215" s="61" t="s">
        <v>33</v>
      </c>
      <c r="D215" s="27" t="s">
        <v>26</v>
      </c>
      <c r="E215" s="26"/>
      <c r="F215" s="27" t="s">
        <v>26</v>
      </c>
      <c r="G215" s="48"/>
      <c r="H215" s="48"/>
      <c r="I215" s="48"/>
      <c r="J215" s="48"/>
      <c r="K215" s="48"/>
      <c r="L215" s="48"/>
      <c r="M215" s="48"/>
      <c r="N215" s="48"/>
    </row>
    <row r="216" spans="1:14" x14ac:dyDescent="0.25">
      <c r="A216" s="96"/>
      <c r="B216" s="40">
        <v>8</v>
      </c>
      <c r="C216" s="62" t="s">
        <v>64</v>
      </c>
      <c r="D216" s="26"/>
      <c r="E216" s="26"/>
      <c r="F216" s="26"/>
      <c r="G216" s="48"/>
      <c r="H216" s="48"/>
      <c r="I216" s="48"/>
      <c r="J216" s="48"/>
      <c r="K216" s="48"/>
      <c r="L216" s="48"/>
      <c r="M216" s="48"/>
      <c r="N216" s="48"/>
    </row>
    <row r="217" spans="1:14" x14ac:dyDescent="0.25">
      <c r="A217" s="96"/>
      <c r="B217" s="40">
        <v>9</v>
      </c>
      <c r="C217" s="62" t="s">
        <v>85</v>
      </c>
      <c r="D217" s="26"/>
      <c r="E217" s="26"/>
      <c r="F217" s="26"/>
      <c r="G217" s="48"/>
      <c r="H217" s="48"/>
      <c r="I217" s="48"/>
      <c r="J217" s="48"/>
      <c r="K217" s="48"/>
      <c r="L217" s="48"/>
      <c r="M217" s="48"/>
      <c r="N217" s="48"/>
    </row>
    <row r="218" spans="1:14" x14ac:dyDescent="0.25">
      <c r="A218" s="96"/>
      <c r="B218" s="40">
        <v>10</v>
      </c>
      <c r="C218" s="62" t="s">
        <v>72</v>
      </c>
      <c r="D218" s="26" t="s">
        <v>44</v>
      </c>
      <c r="E218" s="26"/>
      <c r="F218" s="26" t="s">
        <v>44</v>
      </c>
      <c r="G218" s="48"/>
      <c r="H218" s="48"/>
      <c r="I218" s="48"/>
      <c r="J218" s="48"/>
      <c r="K218" s="48"/>
      <c r="L218" s="48"/>
      <c r="M218" s="48"/>
      <c r="N218" s="48"/>
    </row>
    <row r="219" spans="1:14" x14ac:dyDescent="0.25">
      <c r="A219" s="96"/>
      <c r="B219" s="40">
        <v>11</v>
      </c>
      <c r="C219" s="62" t="s">
        <v>73</v>
      </c>
      <c r="D219" s="56" t="s">
        <v>125</v>
      </c>
      <c r="E219" s="26"/>
      <c r="F219" s="56" t="s">
        <v>126</v>
      </c>
      <c r="G219" s="48"/>
      <c r="H219" s="48"/>
      <c r="I219" s="48"/>
      <c r="J219" s="48"/>
      <c r="K219" s="48"/>
      <c r="L219" s="48"/>
      <c r="M219" s="48"/>
      <c r="N219" s="48"/>
    </row>
    <row r="220" spans="1:14" x14ac:dyDescent="0.25">
      <c r="A220" s="96"/>
      <c r="B220" s="40">
        <v>12</v>
      </c>
      <c r="C220" s="62" t="s">
        <v>76</v>
      </c>
      <c r="D220" s="56">
        <v>1500</v>
      </c>
      <c r="E220" s="26"/>
      <c r="F220" s="56">
        <f>+D222</f>
        <v>1500</v>
      </c>
      <c r="G220" s="48"/>
      <c r="H220" s="48"/>
      <c r="I220" s="48"/>
      <c r="J220" s="48"/>
      <c r="K220" s="48"/>
      <c r="L220" s="48"/>
      <c r="M220" s="48"/>
      <c r="N220" s="48"/>
    </row>
    <row r="221" spans="1:14" x14ac:dyDescent="0.25">
      <c r="A221" s="96"/>
      <c r="B221" s="40">
        <v>13</v>
      </c>
      <c r="C221" s="64" t="s">
        <v>57</v>
      </c>
      <c r="D221" s="58">
        <v>0</v>
      </c>
      <c r="E221" s="26"/>
      <c r="F221" s="58">
        <v>-1500</v>
      </c>
      <c r="H221" s="48"/>
      <c r="I221" s="48"/>
      <c r="J221" s="48"/>
      <c r="K221" s="48"/>
      <c r="L221" s="48"/>
      <c r="M221" s="48"/>
      <c r="N221" s="48"/>
    </row>
    <row r="222" spans="1:14" ht="19.5" customHeight="1" x14ac:dyDescent="0.25">
      <c r="A222" s="96"/>
      <c r="B222" s="40">
        <v>14</v>
      </c>
      <c r="C222" s="64" t="s">
        <v>98</v>
      </c>
      <c r="D222" s="71">
        <f>+D220+D221</f>
        <v>1500</v>
      </c>
      <c r="E222" s="56"/>
      <c r="F222" s="71">
        <f>+F220+F221</f>
        <v>0</v>
      </c>
      <c r="H222" s="48"/>
      <c r="I222" s="48"/>
      <c r="J222" s="48"/>
      <c r="K222" s="48"/>
      <c r="L222" s="48"/>
      <c r="M222" s="48"/>
      <c r="N222" s="48"/>
    </row>
    <row r="223" spans="1:14" s="48" customFormat="1" ht="18" customHeight="1" x14ac:dyDescent="0.25">
      <c r="A223" s="96"/>
      <c r="B223" s="40">
        <v>15</v>
      </c>
      <c r="C223" s="64" t="s">
        <v>75</v>
      </c>
      <c r="D223" s="71">
        <v>1170</v>
      </c>
      <c r="E223" s="56"/>
      <c r="F223" s="72">
        <f>+D225</f>
        <v>1170</v>
      </c>
    </row>
    <row r="224" spans="1:14" s="48" customFormat="1" ht="18" customHeight="1" x14ac:dyDescent="0.25">
      <c r="A224" s="96"/>
      <c r="B224" s="40">
        <v>16</v>
      </c>
      <c r="C224" s="61" t="s">
        <v>34</v>
      </c>
      <c r="D224" s="59" t="s">
        <v>43</v>
      </c>
      <c r="E224" s="29"/>
      <c r="F224" s="59" t="s">
        <v>107</v>
      </c>
    </row>
    <row r="225" spans="1:14" s="48" customFormat="1" ht="18" customHeight="1" x14ac:dyDescent="0.25">
      <c r="A225" s="96"/>
      <c r="B225" s="40">
        <v>17</v>
      </c>
      <c r="C225" s="63" t="s">
        <v>40</v>
      </c>
      <c r="D225" s="51">
        <f>+D221+D223-D224</f>
        <v>1170</v>
      </c>
      <c r="E225" s="70"/>
      <c r="F225" s="51">
        <f>+F221+F223-F224</f>
        <v>0</v>
      </c>
    </row>
    <row r="226" spans="1:14" s="48" customFormat="1" ht="18" customHeight="1" x14ac:dyDescent="0.25">
      <c r="A226" s="96"/>
      <c r="B226" s="40">
        <v>18</v>
      </c>
      <c r="C226" s="63" t="s">
        <v>35</v>
      </c>
      <c r="D226" s="74">
        <v>0</v>
      </c>
      <c r="E226" s="70"/>
      <c r="F226" s="74">
        <v>-66</v>
      </c>
    </row>
    <row r="227" spans="1:14" s="48" customFormat="1" ht="18" customHeight="1" thickBot="1" x14ac:dyDescent="0.3">
      <c r="A227" s="96"/>
      <c r="B227" s="41">
        <v>19</v>
      </c>
      <c r="C227" s="65" t="s">
        <v>36</v>
      </c>
      <c r="D227" s="51">
        <f>+D221-D224+D226</f>
        <v>0</v>
      </c>
      <c r="E227" s="42"/>
      <c r="F227" s="51">
        <f>+F221-F224+F226</f>
        <v>-1236</v>
      </c>
    </row>
    <row r="228" spans="1:14" s="48" customFormat="1" ht="18" customHeight="1" x14ac:dyDescent="0.25">
      <c r="A228" s="96"/>
    </row>
    <row r="229" spans="1:14" s="48" customFormat="1" ht="15.75" customHeight="1" x14ac:dyDescent="0.25">
      <c r="A229" s="96"/>
      <c r="B229" s="38"/>
      <c r="C229" s="38"/>
      <c r="D229" s="53"/>
      <c r="F229" s="54"/>
      <c r="J229"/>
      <c r="K229"/>
      <c r="L229"/>
      <c r="M229"/>
      <c r="N229"/>
    </row>
    <row r="230" spans="1:14" s="48" customFormat="1" ht="15.75" customHeight="1" thickBot="1" x14ac:dyDescent="0.3">
      <c r="A230" s="96"/>
      <c r="B230" s="38"/>
      <c r="C230" s="38"/>
      <c r="D230" s="53"/>
      <c r="F230" s="54"/>
      <c r="J230"/>
      <c r="K230"/>
      <c r="L230"/>
      <c r="M230"/>
      <c r="N230"/>
    </row>
    <row r="231" spans="1:14" x14ac:dyDescent="0.25">
      <c r="A231" s="96">
        <v>11</v>
      </c>
      <c r="B231" s="94" t="s">
        <v>115</v>
      </c>
      <c r="C231" s="32"/>
      <c r="D231" s="77" t="s">
        <v>50</v>
      </c>
      <c r="E231" s="26"/>
      <c r="F231" s="77" t="s">
        <v>30</v>
      </c>
    </row>
    <row r="232" spans="1:14" ht="45" x14ac:dyDescent="0.25">
      <c r="A232" s="96"/>
      <c r="B232" s="37"/>
      <c r="C232" s="38"/>
      <c r="D232" s="30" t="s">
        <v>105</v>
      </c>
      <c r="E232" s="17"/>
      <c r="F232" s="49" t="s">
        <v>60</v>
      </c>
    </row>
    <row r="233" spans="1:14" x14ac:dyDescent="0.25">
      <c r="A233" s="96"/>
      <c r="B233" s="40" t="s">
        <v>48</v>
      </c>
      <c r="C233" s="63"/>
      <c r="D233" s="26"/>
      <c r="E233" s="26"/>
      <c r="F233" s="26"/>
    </row>
    <row r="234" spans="1:14" x14ac:dyDescent="0.25">
      <c r="A234" s="96"/>
      <c r="B234" s="40">
        <v>3</v>
      </c>
      <c r="C234" s="63" t="s">
        <v>78</v>
      </c>
      <c r="D234" s="26" t="s">
        <v>77</v>
      </c>
      <c r="E234" s="26"/>
      <c r="F234" s="26" t="s">
        <v>77</v>
      </c>
    </row>
    <row r="235" spans="1:14" x14ac:dyDescent="0.25">
      <c r="A235" s="96"/>
      <c r="B235" s="40">
        <v>4</v>
      </c>
      <c r="C235" s="61" t="s">
        <v>38</v>
      </c>
      <c r="D235" s="27" t="s">
        <v>24</v>
      </c>
      <c r="E235" s="26"/>
      <c r="F235" s="27" t="s">
        <v>24</v>
      </c>
    </row>
    <row r="236" spans="1:14" x14ac:dyDescent="0.25">
      <c r="A236" s="96"/>
      <c r="B236" s="40">
        <v>5</v>
      </c>
      <c r="C236" s="61" t="s">
        <v>39</v>
      </c>
      <c r="D236" s="27" t="s">
        <v>25</v>
      </c>
      <c r="E236" s="26"/>
      <c r="F236" s="27" t="s">
        <v>25</v>
      </c>
    </row>
    <row r="237" spans="1:14" x14ac:dyDescent="0.25">
      <c r="A237" s="96"/>
      <c r="B237" s="40">
        <v>6</v>
      </c>
      <c r="C237" s="61" t="s">
        <v>32</v>
      </c>
      <c r="D237" s="28" t="s">
        <v>27</v>
      </c>
      <c r="E237" s="26"/>
      <c r="F237" s="28" t="s">
        <v>27</v>
      </c>
    </row>
    <row r="238" spans="1:14" x14ac:dyDescent="0.25">
      <c r="A238" s="96"/>
      <c r="B238" s="40">
        <v>7</v>
      </c>
      <c r="C238" s="61" t="s">
        <v>33</v>
      </c>
      <c r="D238" s="27" t="s">
        <v>26</v>
      </c>
      <c r="E238" s="26"/>
      <c r="F238" s="27" t="s">
        <v>26</v>
      </c>
    </row>
    <row r="239" spans="1:14" x14ac:dyDescent="0.25">
      <c r="A239" s="96"/>
      <c r="B239" s="40">
        <v>8</v>
      </c>
      <c r="C239" s="62" t="s">
        <v>64</v>
      </c>
      <c r="D239" s="26"/>
      <c r="E239" s="26"/>
      <c r="F239" s="26"/>
    </row>
    <row r="240" spans="1:14" x14ac:dyDescent="0.25">
      <c r="A240" s="96"/>
      <c r="B240" s="40">
        <v>9</v>
      </c>
      <c r="C240" s="62" t="s">
        <v>85</v>
      </c>
      <c r="D240" s="26"/>
      <c r="E240" s="26"/>
      <c r="F240" s="26"/>
    </row>
    <row r="241" spans="1:14" x14ac:dyDescent="0.25">
      <c r="A241" s="96"/>
      <c r="B241" s="40">
        <v>10</v>
      </c>
      <c r="C241" s="62" t="s">
        <v>72</v>
      </c>
      <c r="D241" s="26" t="s">
        <v>44</v>
      </c>
      <c r="E241" s="26"/>
      <c r="F241" s="26" t="s">
        <v>44</v>
      </c>
    </row>
    <row r="242" spans="1:14" x14ac:dyDescent="0.25">
      <c r="A242" s="96"/>
      <c r="B242" s="40">
        <v>11</v>
      </c>
      <c r="C242" s="62" t="s">
        <v>73</v>
      </c>
      <c r="D242" s="56" t="s">
        <v>125</v>
      </c>
      <c r="E242" s="26"/>
      <c r="F242" s="56" t="s">
        <v>125</v>
      </c>
    </row>
    <row r="243" spans="1:14" x14ac:dyDescent="0.25">
      <c r="A243" s="96"/>
      <c r="B243" s="40">
        <v>12</v>
      </c>
      <c r="C243" s="62" t="s">
        <v>76</v>
      </c>
      <c r="D243" s="56">
        <v>0</v>
      </c>
      <c r="E243" s="26"/>
      <c r="F243" s="56">
        <f>+D245</f>
        <v>1500</v>
      </c>
    </row>
    <row r="244" spans="1:14" x14ac:dyDescent="0.25">
      <c r="A244" s="96"/>
      <c r="B244" s="40">
        <v>13</v>
      </c>
      <c r="C244" s="64" t="s">
        <v>57</v>
      </c>
      <c r="D244" s="58">
        <v>1500</v>
      </c>
      <c r="E244" s="26"/>
      <c r="F244" s="58">
        <v>-100</v>
      </c>
    </row>
    <row r="245" spans="1:14" x14ac:dyDescent="0.25">
      <c r="A245" s="96"/>
      <c r="B245" s="40">
        <v>14</v>
      </c>
      <c r="C245" s="64" t="s">
        <v>98</v>
      </c>
      <c r="D245" s="71">
        <f>+D243+D244</f>
        <v>1500</v>
      </c>
      <c r="E245" s="56"/>
      <c r="F245" s="71">
        <f>+F243+F244</f>
        <v>1400</v>
      </c>
    </row>
    <row r="246" spans="1:14" s="48" customFormat="1" x14ac:dyDescent="0.25">
      <c r="A246" s="96"/>
      <c r="B246" s="40">
        <v>15</v>
      </c>
      <c r="C246" s="64" t="s">
        <v>75</v>
      </c>
      <c r="D246" s="71">
        <v>0</v>
      </c>
      <c r="E246" s="56"/>
      <c r="F246" s="72">
        <f>+D248</f>
        <v>1500</v>
      </c>
    </row>
    <row r="247" spans="1:14" s="48" customFormat="1" x14ac:dyDescent="0.25">
      <c r="A247" s="96"/>
      <c r="B247" s="40">
        <v>16</v>
      </c>
      <c r="C247" s="61" t="s">
        <v>34</v>
      </c>
      <c r="D247" s="59" t="s">
        <v>43</v>
      </c>
      <c r="E247" s="29"/>
      <c r="F247" s="59" t="s">
        <v>43</v>
      </c>
    </row>
    <row r="248" spans="1:14" s="48" customFormat="1" x14ac:dyDescent="0.25">
      <c r="A248" s="96"/>
      <c r="B248" s="40">
        <v>17</v>
      </c>
      <c r="C248" s="63" t="s">
        <v>40</v>
      </c>
      <c r="D248" s="51">
        <f>+D244+D246-D247</f>
        <v>1500</v>
      </c>
      <c r="E248" s="70"/>
      <c r="F248" s="51">
        <f>+F244+F246-F247</f>
        <v>1400</v>
      </c>
    </row>
    <row r="249" spans="1:14" s="48" customFormat="1" x14ac:dyDescent="0.25">
      <c r="A249" s="96"/>
      <c r="B249" s="40">
        <v>18</v>
      </c>
      <c r="C249" s="63" t="s">
        <v>35</v>
      </c>
      <c r="D249" s="74">
        <v>0</v>
      </c>
      <c r="E249" s="70"/>
      <c r="F249" s="74">
        <v>0</v>
      </c>
    </row>
    <row r="250" spans="1:14" s="48" customFormat="1" ht="15.75" thickBot="1" x14ac:dyDescent="0.3">
      <c r="A250" s="96"/>
      <c r="B250" s="41">
        <v>19</v>
      </c>
      <c r="C250" s="65" t="s">
        <v>36</v>
      </c>
      <c r="D250" s="51">
        <f>+D244-D247+D249</f>
        <v>1500</v>
      </c>
      <c r="E250" s="42"/>
      <c r="F250" s="51">
        <f>+F244-F247+F249</f>
        <v>-100</v>
      </c>
    </row>
    <row r="251" spans="1:14" s="48" customFormat="1" x14ac:dyDescent="0.25">
      <c r="A251" s="96"/>
    </row>
    <row r="252" spans="1:14" s="48" customFormat="1" x14ac:dyDescent="0.25">
      <c r="A252" s="96"/>
      <c r="B252" s="57"/>
      <c r="C252" s="57"/>
      <c r="D252" s="60"/>
      <c r="E252" s="16"/>
      <c r="F252" s="60"/>
    </row>
    <row r="253" spans="1:14" s="48" customFormat="1" ht="15.75" thickBot="1" x14ac:dyDescent="0.3">
      <c r="A253" s="96"/>
      <c r="B253" s="57"/>
      <c r="C253" s="68"/>
      <c r="D253" s="15"/>
      <c r="E253" s="16"/>
      <c r="F253" s="15"/>
      <c r="J253"/>
      <c r="K253"/>
      <c r="L253"/>
      <c r="M253"/>
      <c r="N253"/>
    </row>
    <row r="254" spans="1:14" x14ac:dyDescent="0.25">
      <c r="A254" s="96">
        <v>12</v>
      </c>
      <c r="B254" s="94" t="s">
        <v>171</v>
      </c>
      <c r="C254" s="32"/>
      <c r="D254" s="77" t="s">
        <v>50</v>
      </c>
      <c r="E254" s="48"/>
      <c r="F254" s="77" t="s">
        <v>58</v>
      </c>
    </row>
    <row r="255" spans="1:14" ht="45" x14ac:dyDescent="0.25">
      <c r="A255" s="96"/>
      <c r="B255" s="37"/>
      <c r="C255" s="38"/>
      <c r="D255" s="30" t="s">
        <v>105</v>
      </c>
      <c r="E255" s="48"/>
      <c r="F255" s="49" t="s">
        <v>61</v>
      </c>
    </row>
    <row r="256" spans="1:14" x14ac:dyDescent="0.25">
      <c r="A256" s="96"/>
      <c r="B256" s="40" t="s">
        <v>48</v>
      </c>
      <c r="C256" s="63"/>
      <c r="D256" s="26"/>
      <c r="E256" s="26"/>
      <c r="F256" s="26"/>
    </row>
    <row r="257" spans="1:6" x14ac:dyDescent="0.25">
      <c r="A257" s="96"/>
      <c r="B257" s="40">
        <v>3</v>
      </c>
      <c r="C257" s="63" t="s">
        <v>78</v>
      </c>
      <c r="D257" s="26" t="s">
        <v>77</v>
      </c>
      <c r="E257" s="26"/>
      <c r="F257" s="26" t="s">
        <v>77</v>
      </c>
    </row>
    <row r="258" spans="1:6" x14ac:dyDescent="0.25">
      <c r="A258" s="96"/>
      <c r="B258" s="40">
        <v>4</v>
      </c>
      <c r="C258" s="61" t="s">
        <v>38</v>
      </c>
      <c r="D258" s="27" t="s">
        <v>24</v>
      </c>
      <c r="E258" s="26"/>
      <c r="F258" s="27" t="s">
        <v>24</v>
      </c>
    </row>
    <row r="259" spans="1:6" x14ac:dyDescent="0.25">
      <c r="A259" s="96"/>
      <c r="B259" s="40">
        <v>5</v>
      </c>
      <c r="C259" s="61" t="s">
        <v>39</v>
      </c>
      <c r="D259" s="27" t="s">
        <v>25</v>
      </c>
      <c r="E259" s="26"/>
      <c r="F259" s="27" t="s">
        <v>25</v>
      </c>
    </row>
    <row r="260" spans="1:6" x14ac:dyDescent="0.25">
      <c r="A260" s="96"/>
      <c r="B260" s="40">
        <v>6</v>
      </c>
      <c r="C260" s="61" t="s">
        <v>32</v>
      </c>
      <c r="D260" s="28" t="s">
        <v>27</v>
      </c>
      <c r="E260" s="26"/>
      <c r="F260" s="28" t="s">
        <v>27</v>
      </c>
    </row>
    <row r="261" spans="1:6" x14ac:dyDescent="0.25">
      <c r="A261" s="96"/>
      <c r="B261" s="40">
        <v>7</v>
      </c>
      <c r="C261" s="61" t="s">
        <v>33</v>
      </c>
      <c r="D261" s="27" t="s">
        <v>26</v>
      </c>
      <c r="E261" s="26"/>
      <c r="F261" s="27" t="s">
        <v>26</v>
      </c>
    </row>
    <row r="262" spans="1:6" x14ac:dyDescent="0.25">
      <c r="A262" s="96"/>
      <c r="B262" s="40">
        <v>8</v>
      </c>
      <c r="C262" s="62" t="s">
        <v>64</v>
      </c>
      <c r="D262" s="26"/>
      <c r="E262" s="26"/>
      <c r="F262" s="26"/>
    </row>
    <row r="263" spans="1:6" x14ac:dyDescent="0.25">
      <c r="A263" s="96"/>
      <c r="B263" s="40">
        <v>9</v>
      </c>
      <c r="C263" s="62" t="s">
        <v>85</v>
      </c>
      <c r="D263" s="26"/>
      <c r="E263" s="26"/>
      <c r="F263" s="26"/>
    </row>
    <row r="264" spans="1:6" x14ac:dyDescent="0.25">
      <c r="A264" s="96"/>
      <c r="B264" s="40">
        <v>10</v>
      </c>
      <c r="C264" s="62" t="s">
        <v>72</v>
      </c>
      <c r="D264" s="26" t="s">
        <v>44</v>
      </c>
      <c r="E264" s="26"/>
      <c r="F264" s="26" t="s">
        <v>44</v>
      </c>
    </row>
    <row r="265" spans="1:6" x14ac:dyDescent="0.25">
      <c r="A265" s="96"/>
      <c r="B265" s="40">
        <v>11</v>
      </c>
      <c r="C265" s="62" t="s">
        <v>73</v>
      </c>
      <c r="D265" s="56" t="s">
        <v>125</v>
      </c>
      <c r="E265" s="26"/>
      <c r="F265" s="56" t="s">
        <v>125</v>
      </c>
    </row>
    <row r="266" spans="1:6" x14ac:dyDescent="0.25">
      <c r="A266" s="96"/>
      <c r="B266" s="40">
        <v>12</v>
      </c>
      <c r="C266" s="62" t="s">
        <v>76</v>
      </c>
      <c r="D266" s="56">
        <v>0</v>
      </c>
      <c r="E266" s="26"/>
      <c r="F266" s="56">
        <f>+D268</f>
        <v>1500</v>
      </c>
    </row>
    <row r="267" spans="1:6" x14ac:dyDescent="0.25">
      <c r="A267" s="96"/>
      <c r="B267" s="40">
        <v>13</v>
      </c>
      <c r="C267" s="64" t="s">
        <v>57</v>
      </c>
      <c r="D267" s="58">
        <v>1500</v>
      </c>
      <c r="E267" s="26"/>
      <c r="F267" s="58">
        <v>100</v>
      </c>
    </row>
    <row r="268" spans="1:6" x14ac:dyDescent="0.25">
      <c r="A268" s="96"/>
      <c r="B268" s="40">
        <v>14</v>
      </c>
      <c r="C268" s="64" t="s">
        <v>98</v>
      </c>
      <c r="D268" s="71">
        <f>+D266+D267</f>
        <v>1500</v>
      </c>
      <c r="E268" s="56"/>
      <c r="F268" s="71">
        <f>+F266+F267</f>
        <v>1600</v>
      </c>
    </row>
    <row r="269" spans="1:6" s="48" customFormat="1" x14ac:dyDescent="0.25">
      <c r="A269" s="96"/>
      <c r="B269" s="40">
        <v>15</v>
      </c>
      <c r="C269" s="64" t="s">
        <v>75</v>
      </c>
      <c r="D269" s="71">
        <v>0</v>
      </c>
      <c r="E269" s="56"/>
      <c r="F269" s="72">
        <f>+D271</f>
        <v>1500</v>
      </c>
    </row>
    <row r="270" spans="1:6" s="48" customFormat="1" x14ac:dyDescent="0.25">
      <c r="A270" s="96"/>
      <c r="B270" s="40">
        <v>16</v>
      </c>
      <c r="C270" s="61" t="s">
        <v>34</v>
      </c>
      <c r="D270" s="59" t="s">
        <v>43</v>
      </c>
      <c r="E270" s="29"/>
      <c r="F270" s="59" t="s">
        <v>41</v>
      </c>
    </row>
    <row r="271" spans="1:6" s="48" customFormat="1" x14ac:dyDescent="0.25">
      <c r="A271" s="96"/>
      <c r="B271" s="40">
        <v>17</v>
      </c>
      <c r="C271" s="63" t="s">
        <v>40</v>
      </c>
      <c r="D271" s="51">
        <f>+D267+D269-D270</f>
        <v>1500</v>
      </c>
      <c r="E271" s="70"/>
      <c r="F271" s="51">
        <f>+F267+F269-F270</f>
        <v>1550</v>
      </c>
    </row>
    <row r="272" spans="1:6" s="48" customFormat="1" x14ac:dyDescent="0.25">
      <c r="A272" s="96"/>
      <c r="B272" s="40">
        <v>18</v>
      </c>
      <c r="C272" s="63" t="s">
        <v>35</v>
      </c>
      <c r="D272" s="74">
        <v>0</v>
      </c>
      <c r="E272" s="70"/>
      <c r="F272" s="74">
        <v>10</v>
      </c>
    </row>
    <row r="273" spans="1:6" s="48" customFormat="1" ht="15.75" thickBot="1" x14ac:dyDescent="0.3">
      <c r="A273" s="96"/>
      <c r="B273" s="41">
        <v>19</v>
      </c>
      <c r="C273" s="65" t="s">
        <v>36</v>
      </c>
      <c r="D273" s="51">
        <f>+D267-D270+D272</f>
        <v>1500</v>
      </c>
      <c r="E273" s="42"/>
      <c r="F273" s="51">
        <f>+F267-F270+F272</f>
        <v>60</v>
      </c>
    </row>
    <row r="274" spans="1:6" s="48" customFormat="1" x14ac:dyDescent="0.25">
      <c r="A274" s="96"/>
    </row>
    <row r="275" spans="1:6" s="48" customFormat="1" x14ac:dyDescent="0.25">
      <c r="A275" s="96"/>
      <c r="B275" s="38"/>
      <c r="C275" s="38"/>
      <c r="D275" s="60"/>
      <c r="F275" s="60"/>
    </row>
    <row r="276" spans="1:6" s="48" customFormat="1" ht="15.75" thickBot="1" x14ac:dyDescent="0.3">
      <c r="A276" s="96"/>
      <c r="B276" s="38"/>
      <c r="C276" s="38"/>
      <c r="D276" s="60"/>
      <c r="F276" s="60"/>
    </row>
    <row r="277" spans="1:6" s="48" customFormat="1" x14ac:dyDescent="0.25">
      <c r="A277" s="97">
        <v>13</v>
      </c>
      <c r="B277" s="94" t="s">
        <v>114</v>
      </c>
      <c r="C277" s="32"/>
      <c r="D277" s="77" t="s">
        <v>50</v>
      </c>
      <c r="F277" s="77" t="s">
        <v>58</v>
      </c>
    </row>
    <row r="278" spans="1:6" s="48" customFormat="1" ht="29.25" customHeight="1" x14ac:dyDescent="0.25">
      <c r="A278" s="97"/>
      <c r="B278" s="37"/>
      <c r="C278" s="38"/>
      <c r="D278" s="30" t="s">
        <v>105</v>
      </c>
      <c r="F278" s="49" t="s">
        <v>59</v>
      </c>
    </row>
    <row r="279" spans="1:6" s="48" customFormat="1" x14ac:dyDescent="0.25">
      <c r="A279" s="97"/>
      <c r="B279" s="40" t="s">
        <v>48</v>
      </c>
      <c r="C279" s="63"/>
      <c r="D279" s="26"/>
      <c r="E279" s="26"/>
      <c r="F279" s="26"/>
    </row>
    <row r="280" spans="1:6" s="48" customFormat="1" x14ac:dyDescent="0.25">
      <c r="A280" s="97"/>
      <c r="B280" s="40">
        <v>3</v>
      </c>
      <c r="C280" s="63" t="s">
        <v>78</v>
      </c>
      <c r="D280" s="26" t="s">
        <v>77</v>
      </c>
      <c r="E280" s="26"/>
      <c r="F280" s="26" t="s">
        <v>77</v>
      </c>
    </row>
    <row r="281" spans="1:6" s="48" customFormat="1" x14ac:dyDescent="0.25">
      <c r="A281" s="97"/>
      <c r="B281" s="40">
        <v>4</v>
      </c>
      <c r="C281" s="61" t="s">
        <v>38</v>
      </c>
      <c r="D281" s="27" t="s">
        <v>24</v>
      </c>
      <c r="E281" s="26"/>
      <c r="F281" s="27" t="s">
        <v>24</v>
      </c>
    </row>
    <row r="282" spans="1:6" s="48" customFormat="1" x14ac:dyDescent="0.25">
      <c r="A282" s="97"/>
      <c r="B282" s="40">
        <v>5</v>
      </c>
      <c r="C282" s="61" t="s">
        <v>39</v>
      </c>
      <c r="D282" s="27" t="s">
        <v>25</v>
      </c>
      <c r="E282" s="26"/>
      <c r="F282" s="27" t="s">
        <v>25</v>
      </c>
    </row>
    <row r="283" spans="1:6" s="48" customFormat="1" x14ac:dyDescent="0.25">
      <c r="A283" s="97"/>
      <c r="B283" s="40">
        <v>6</v>
      </c>
      <c r="C283" s="61" t="s">
        <v>32</v>
      </c>
      <c r="D283" s="28" t="s">
        <v>27</v>
      </c>
      <c r="E283" s="26"/>
      <c r="F283" s="28" t="s">
        <v>27</v>
      </c>
    </row>
    <row r="284" spans="1:6" s="48" customFormat="1" x14ac:dyDescent="0.25">
      <c r="A284" s="97"/>
      <c r="B284" s="40">
        <v>7</v>
      </c>
      <c r="C284" s="61" t="s">
        <v>33</v>
      </c>
      <c r="D284" s="27" t="s">
        <v>26</v>
      </c>
      <c r="E284" s="26"/>
      <c r="F284" s="27" t="s">
        <v>26</v>
      </c>
    </row>
    <row r="285" spans="1:6" s="48" customFormat="1" x14ac:dyDescent="0.25">
      <c r="A285" s="97"/>
      <c r="B285" s="40">
        <v>8</v>
      </c>
      <c r="C285" s="62" t="s">
        <v>64</v>
      </c>
      <c r="D285" s="26"/>
      <c r="E285" s="26"/>
      <c r="F285" s="26"/>
    </row>
    <row r="286" spans="1:6" s="48" customFormat="1" x14ac:dyDescent="0.25">
      <c r="A286" s="97"/>
      <c r="B286" s="40">
        <v>9</v>
      </c>
      <c r="C286" s="62" t="s">
        <v>85</v>
      </c>
      <c r="D286" s="26"/>
      <c r="E286" s="26"/>
      <c r="F286" s="26"/>
    </row>
    <row r="287" spans="1:6" s="48" customFormat="1" x14ac:dyDescent="0.25">
      <c r="A287" s="97"/>
      <c r="B287" s="40">
        <v>10</v>
      </c>
      <c r="C287" s="62" t="s">
        <v>72</v>
      </c>
      <c r="D287" s="26" t="s">
        <v>44</v>
      </c>
      <c r="E287" s="26"/>
      <c r="F287" s="26" t="s">
        <v>44</v>
      </c>
    </row>
    <row r="288" spans="1:6" s="48" customFormat="1" x14ac:dyDescent="0.25">
      <c r="A288" s="97"/>
      <c r="B288" s="40">
        <v>11</v>
      </c>
      <c r="C288" s="62" t="s">
        <v>73</v>
      </c>
      <c r="D288" s="56" t="s">
        <v>125</v>
      </c>
      <c r="E288" s="26"/>
      <c r="F288" s="56" t="s">
        <v>125</v>
      </c>
    </row>
    <row r="289" spans="1:14" s="48" customFormat="1" x14ac:dyDescent="0.25">
      <c r="A289" s="97"/>
      <c r="B289" s="40">
        <v>12</v>
      </c>
      <c r="C289" s="62" t="s">
        <v>76</v>
      </c>
      <c r="D289" s="56">
        <v>0</v>
      </c>
      <c r="E289" s="26"/>
      <c r="F289" s="56">
        <f>+D291</f>
        <v>1500</v>
      </c>
    </row>
    <row r="290" spans="1:14" s="48" customFormat="1" x14ac:dyDescent="0.25">
      <c r="A290" s="97"/>
      <c r="B290" s="40">
        <v>13</v>
      </c>
      <c r="C290" s="64" t="s">
        <v>57</v>
      </c>
      <c r="D290" s="58">
        <v>1500</v>
      </c>
      <c r="E290" s="26"/>
      <c r="F290" s="58">
        <v>100</v>
      </c>
    </row>
    <row r="291" spans="1:14" s="48" customFormat="1" x14ac:dyDescent="0.25">
      <c r="A291" s="97"/>
      <c r="B291" s="40">
        <v>14</v>
      </c>
      <c r="C291" s="64" t="s">
        <v>98</v>
      </c>
      <c r="D291" s="71">
        <f>+D289+D290</f>
        <v>1500</v>
      </c>
      <c r="E291" s="56"/>
      <c r="F291" s="71">
        <f>+F289+F290</f>
        <v>1600</v>
      </c>
    </row>
    <row r="292" spans="1:14" s="48" customFormat="1" x14ac:dyDescent="0.25">
      <c r="A292" s="97"/>
      <c r="B292" s="40">
        <v>15</v>
      </c>
      <c r="C292" s="64" t="s">
        <v>75</v>
      </c>
      <c r="D292" s="71">
        <v>0</v>
      </c>
      <c r="E292" s="56"/>
      <c r="F292" s="72">
        <f>+D294</f>
        <v>1500</v>
      </c>
    </row>
    <row r="293" spans="1:14" s="48" customFormat="1" x14ac:dyDescent="0.25">
      <c r="A293" s="96"/>
      <c r="B293" s="40">
        <v>16</v>
      </c>
      <c r="C293" s="61" t="s">
        <v>34</v>
      </c>
      <c r="D293" s="59" t="s">
        <v>43</v>
      </c>
      <c r="E293" s="29"/>
      <c r="F293" s="59" t="s">
        <v>43</v>
      </c>
    </row>
    <row r="294" spans="1:14" s="48" customFormat="1" x14ac:dyDescent="0.25">
      <c r="A294" s="96"/>
      <c r="B294" s="40">
        <v>17</v>
      </c>
      <c r="C294" s="63" t="s">
        <v>40</v>
      </c>
      <c r="D294" s="51">
        <f>+D290+D292-D293</f>
        <v>1500</v>
      </c>
      <c r="E294" s="70"/>
      <c r="F294" s="51">
        <f>+F290+F292-F293</f>
        <v>1600</v>
      </c>
    </row>
    <row r="295" spans="1:14" s="48" customFormat="1" x14ac:dyDescent="0.25">
      <c r="A295" s="96"/>
      <c r="B295" s="40">
        <v>18</v>
      </c>
      <c r="C295" s="63" t="s">
        <v>35</v>
      </c>
      <c r="D295" s="74">
        <v>0</v>
      </c>
      <c r="E295" s="70"/>
      <c r="F295" s="74">
        <v>0</v>
      </c>
    </row>
    <row r="296" spans="1:14" s="48" customFormat="1" ht="15.75" thickBot="1" x14ac:dyDescent="0.3">
      <c r="A296" s="96"/>
      <c r="B296" s="41">
        <v>19</v>
      </c>
      <c r="C296" s="65" t="s">
        <v>36</v>
      </c>
      <c r="D296" s="51">
        <f>+D290-D293+D295</f>
        <v>1500</v>
      </c>
      <c r="E296" s="42"/>
      <c r="F296" s="51">
        <f>+F290-F293+F295</f>
        <v>100</v>
      </c>
    </row>
    <row r="297" spans="1:14" s="48" customFormat="1" x14ac:dyDescent="0.25">
      <c r="A297" s="96"/>
    </row>
    <row r="298" spans="1:14" s="48" customFormat="1" x14ac:dyDescent="0.25">
      <c r="A298" s="96"/>
      <c r="B298" s="38"/>
      <c r="C298" s="38"/>
      <c r="D298" s="60"/>
      <c r="F298" s="60"/>
      <c r="J298"/>
      <c r="K298"/>
      <c r="L298"/>
      <c r="M298"/>
      <c r="N298"/>
    </row>
    <row r="299" spans="1:14" s="48" customFormat="1" ht="15.75" thickBot="1" x14ac:dyDescent="0.3">
      <c r="A299" s="96"/>
      <c r="B299" s="38"/>
      <c r="C299" s="38"/>
      <c r="D299" s="60"/>
      <c r="F299" s="60"/>
      <c r="J299"/>
      <c r="K299"/>
      <c r="L299"/>
      <c r="M299"/>
      <c r="N299"/>
    </row>
    <row r="300" spans="1:14" x14ac:dyDescent="0.25">
      <c r="A300" s="96">
        <v>14</v>
      </c>
      <c r="B300" s="94" t="s">
        <v>113</v>
      </c>
      <c r="C300" s="32"/>
      <c r="D300" s="34" t="s">
        <v>71</v>
      </c>
      <c r="E300" s="35"/>
      <c r="F300" s="34" t="s">
        <v>29</v>
      </c>
    </row>
    <row r="301" spans="1:14" ht="31.5" customHeight="1" x14ac:dyDescent="0.25">
      <c r="A301" s="96"/>
      <c r="B301" s="37"/>
      <c r="C301" s="38"/>
      <c r="D301" s="52" t="s">
        <v>109</v>
      </c>
      <c r="E301" s="43"/>
      <c r="F301" s="52" t="s">
        <v>108</v>
      </c>
    </row>
    <row r="302" spans="1:14" x14ac:dyDescent="0.25">
      <c r="A302" s="96"/>
      <c r="B302" s="40" t="s">
        <v>48</v>
      </c>
      <c r="C302" s="63"/>
      <c r="D302" s="26"/>
      <c r="E302" s="26"/>
      <c r="F302" s="26"/>
    </row>
    <row r="303" spans="1:14" x14ac:dyDescent="0.25">
      <c r="A303" s="96"/>
      <c r="B303" s="40">
        <v>3</v>
      </c>
      <c r="C303" s="63" t="s">
        <v>78</v>
      </c>
      <c r="D303" s="26" t="s">
        <v>77</v>
      </c>
      <c r="E303" s="26"/>
      <c r="F303" s="26" t="s">
        <v>77</v>
      </c>
    </row>
    <row r="304" spans="1:14" x14ac:dyDescent="0.25">
      <c r="A304" s="96"/>
      <c r="B304" s="40">
        <v>4</v>
      </c>
      <c r="C304" s="61" t="s">
        <v>38</v>
      </c>
      <c r="D304" s="27" t="s">
        <v>24</v>
      </c>
      <c r="E304" s="26"/>
      <c r="F304" s="27" t="s">
        <v>24</v>
      </c>
    </row>
    <row r="305" spans="1:6" x14ac:dyDescent="0.25">
      <c r="A305" s="96"/>
      <c r="B305" s="40">
        <v>5</v>
      </c>
      <c r="C305" s="61" t="s">
        <v>39</v>
      </c>
      <c r="D305" s="27" t="s">
        <v>25</v>
      </c>
      <c r="E305" s="26"/>
      <c r="F305" s="27" t="s">
        <v>25</v>
      </c>
    </row>
    <row r="306" spans="1:6" x14ac:dyDescent="0.25">
      <c r="A306" s="96"/>
      <c r="B306" s="40">
        <v>6</v>
      </c>
      <c r="C306" s="61" t="s">
        <v>32</v>
      </c>
      <c r="D306" s="28" t="s">
        <v>27</v>
      </c>
      <c r="E306" s="26"/>
      <c r="F306" s="28" t="s">
        <v>27</v>
      </c>
    </row>
    <row r="307" spans="1:6" x14ac:dyDescent="0.25">
      <c r="A307" s="96"/>
      <c r="B307" s="40">
        <v>7</v>
      </c>
      <c r="C307" s="61" t="s">
        <v>33</v>
      </c>
      <c r="D307" s="27"/>
      <c r="E307" s="26"/>
      <c r="F307" s="27" t="s">
        <v>26</v>
      </c>
    </row>
    <row r="308" spans="1:6" x14ac:dyDescent="0.25">
      <c r="A308" s="96"/>
      <c r="B308" s="40">
        <v>8</v>
      </c>
      <c r="C308" s="62" t="s">
        <v>64</v>
      </c>
      <c r="D308" s="26"/>
      <c r="E308" s="26"/>
      <c r="F308" s="26"/>
    </row>
    <row r="309" spans="1:6" x14ac:dyDescent="0.25">
      <c r="A309" s="96"/>
      <c r="B309" s="40">
        <v>9</v>
      </c>
      <c r="C309" s="62" t="s">
        <v>85</v>
      </c>
      <c r="D309" s="26"/>
      <c r="E309" s="26"/>
      <c r="F309" s="26"/>
    </row>
    <row r="310" spans="1:6" x14ac:dyDescent="0.25">
      <c r="A310" s="96"/>
      <c r="B310" s="40">
        <v>10</v>
      </c>
      <c r="C310" s="62" t="s">
        <v>72</v>
      </c>
      <c r="D310" s="26"/>
      <c r="E310" s="26"/>
      <c r="F310" s="26" t="s">
        <v>106</v>
      </c>
    </row>
    <row r="311" spans="1:6" x14ac:dyDescent="0.25">
      <c r="A311" s="96"/>
      <c r="B311" s="40">
        <v>11</v>
      </c>
      <c r="C311" s="62" t="s">
        <v>73</v>
      </c>
      <c r="D311" s="56"/>
      <c r="E311" s="26"/>
      <c r="F311" s="56" t="s">
        <v>125</v>
      </c>
    </row>
    <row r="312" spans="1:6" x14ac:dyDescent="0.25">
      <c r="A312" s="96"/>
      <c r="B312" s="40">
        <v>12</v>
      </c>
      <c r="C312" s="62" t="s">
        <v>76</v>
      </c>
      <c r="D312" s="56">
        <v>0</v>
      </c>
      <c r="E312" s="26"/>
      <c r="F312" s="56">
        <f>+D314</f>
        <v>0</v>
      </c>
    </row>
    <row r="313" spans="1:6" x14ac:dyDescent="0.25">
      <c r="A313" s="96"/>
      <c r="B313" s="40">
        <v>13</v>
      </c>
      <c r="C313" s="64" t="s">
        <v>57</v>
      </c>
      <c r="D313" s="58">
        <v>0</v>
      </c>
      <c r="E313" s="26"/>
      <c r="F313" s="58">
        <v>1000</v>
      </c>
    </row>
    <row r="314" spans="1:6" x14ac:dyDescent="0.25">
      <c r="A314" s="96"/>
      <c r="B314" s="40">
        <v>14</v>
      </c>
      <c r="C314" s="64" t="s">
        <v>98</v>
      </c>
      <c r="D314" s="71">
        <f>+D312+D313</f>
        <v>0</v>
      </c>
      <c r="E314" s="56"/>
      <c r="F314" s="71">
        <f>+F312+F313</f>
        <v>1000</v>
      </c>
    </row>
    <row r="315" spans="1:6" x14ac:dyDescent="0.25">
      <c r="A315" s="96"/>
      <c r="B315" s="40">
        <v>15</v>
      </c>
      <c r="C315" s="64" t="s">
        <v>75</v>
      </c>
      <c r="D315" s="71">
        <v>0</v>
      </c>
      <c r="E315" s="56"/>
      <c r="F315" s="72">
        <f>+D317</f>
        <v>0</v>
      </c>
    </row>
    <row r="316" spans="1:6" s="48" customFormat="1" x14ac:dyDescent="0.25">
      <c r="A316" s="96"/>
      <c r="B316" s="40">
        <v>16</v>
      </c>
      <c r="C316" s="61" t="s">
        <v>34</v>
      </c>
      <c r="D316" s="59" t="s">
        <v>43</v>
      </c>
      <c r="E316" s="29"/>
      <c r="F316" s="59" t="s">
        <v>43</v>
      </c>
    </row>
    <row r="317" spans="1:6" s="48" customFormat="1" x14ac:dyDescent="0.25">
      <c r="A317" s="96"/>
      <c r="B317" s="40">
        <v>17</v>
      </c>
      <c r="C317" s="63" t="s">
        <v>40</v>
      </c>
      <c r="D317" s="51">
        <f>+D313+D315-D316</f>
        <v>0</v>
      </c>
      <c r="E317" s="70"/>
      <c r="F317" s="51">
        <f>+F313+F315-F316</f>
        <v>1000</v>
      </c>
    </row>
    <row r="318" spans="1:6" s="48" customFormat="1" x14ac:dyDescent="0.25">
      <c r="A318" s="96"/>
      <c r="B318" s="40">
        <v>18</v>
      </c>
      <c r="C318" s="63" t="s">
        <v>35</v>
      </c>
      <c r="D318" s="74">
        <v>0</v>
      </c>
      <c r="E318" s="70"/>
      <c r="F318" s="74">
        <v>0</v>
      </c>
    </row>
    <row r="319" spans="1:6" s="48" customFormat="1" ht="15.75" thickBot="1" x14ac:dyDescent="0.3">
      <c r="A319" s="96"/>
      <c r="B319" s="41">
        <v>19</v>
      </c>
      <c r="C319" s="65" t="s">
        <v>36</v>
      </c>
      <c r="D319" s="51">
        <f>+D313-D316+D318</f>
        <v>0</v>
      </c>
      <c r="E319" s="42"/>
      <c r="F319" s="51">
        <f>+F313-F316+F318</f>
        <v>1000</v>
      </c>
    </row>
    <row r="320" spans="1:6" s="48" customFormat="1" x14ac:dyDescent="0.25">
      <c r="A320" s="96"/>
    </row>
    <row r="321" spans="1:6" s="48" customFormat="1" x14ac:dyDescent="0.25">
      <c r="A321" s="96"/>
    </row>
    <row r="322" spans="1:6" s="48" customFormat="1" ht="15.75" thickBot="1" x14ac:dyDescent="0.3">
      <c r="A322" s="96"/>
    </row>
    <row r="323" spans="1:6" s="48" customFormat="1" x14ac:dyDescent="0.25">
      <c r="A323" s="96">
        <v>15</v>
      </c>
      <c r="B323" s="94" t="s">
        <v>112</v>
      </c>
      <c r="C323" s="38"/>
      <c r="D323" s="34" t="s">
        <v>29</v>
      </c>
      <c r="E323" s="33"/>
      <c r="F323" s="34" t="s">
        <v>29</v>
      </c>
    </row>
    <row r="324" spans="1:6" s="48" customFormat="1" ht="45" x14ac:dyDescent="0.25">
      <c r="A324" s="96"/>
      <c r="B324" s="37"/>
      <c r="C324" s="66"/>
      <c r="D324" s="30" t="s">
        <v>105</v>
      </c>
      <c r="E324" s="43"/>
      <c r="F324" s="47" t="s">
        <v>63</v>
      </c>
    </row>
    <row r="325" spans="1:6" s="48" customFormat="1" x14ac:dyDescent="0.25">
      <c r="A325" s="96"/>
      <c r="B325" s="40" t="s">
        <v>48</v>
      </c>
      <c r="C325" s="63"/>
      <c r="D325" s="26"/>
      <c r="E325" s="26"/>
      <c r="F325" s="26"/>
    </row>
    <row r="326" spans="1:6" s="48" customFormat="1" x14ac:dyDescent="0.25">
      <c r="A326" s="96"/>
      <c r="B326" s="40">
        <v>3</v>
      </c>
      <c r="C326" s="63" t="s">
        <v>78</v>
      </c>
      <c r="D326" s="26" t="s">
        <v>77</v>
      </c>
      <c r="E326" s="26"/>
      <c r="F326" s="26" t="s">
        <v>77</v>
      </c>
    </row>
    <row r="327" spans="1:6" s="48" customFormat="1" x14ac:dyDescent="0.25">
      <c r="A327" s="96"/>
      <c r="B327" s="40">
        <v>4</v>
      </c>
      <c r="C327" s="61" t="s">
        <v>38</v>
      </c>
      <c r="D327" s="27" t="s">
        <v>24</v>
      </c>
      <c r="E327" s="26"/>
      <c r="F327" s="27" t="s">
        <v>24</v>
      </c>
    </row>
    <row r="328" spans="1:6" s="48" customFormat="1" x14ac:dyDescent="0.25">
      <c r="A328" s="96"/>
      <c r="B328" s="40">
        <v>5</v>
      </c>
      <c r="C328" s="61" t="s">
        <v>39</v>
      </c>
      <c r="D328" s="27" t="s">
        <v>25</v>
      </c>
      <c r="E328" s="26"/>
      <c r="F328" s="27" t="s">
        <v>25</v>
      </c>
    </row>
    <row r="329" spans="1:6" s="48" customFormat="1" x14ac:dyDescent="0.25">
      <c r="A329" s="96"/>
      <c r="B329" s="40">
        <v>6</v>
      </c>
      <c r="C329" s="61" t="s">
        <v>32</v>
      </c>
      <c r="D329" s="28" t="s">
        <v>27</v>
      </c>
      <c r="E329" s="26"/>
      <c r="F329" s="28" t="s">
        <v>27</v>
      </c>
    </row>
    <row r="330" spans="1:6" s="48" customFormat="1" x14ac:dyDescent="0.25">
      <c r="A330" s="96"/>
      <c r="B330" s="40">
        <v>7</v>
      </c>
      <c r="C330" s="61" t="s">
        <v>33</v>
      </c>
      <c r="D330" s="27" t="s">
        <v>26</v>
      </c>
      <c r="E330" s="26"/>
      <c r="F330" s="27" t="s">
        <v>26</v>
      </c>
    </row>
    <row r="331" spans="1:6" s="48" customFormat="1" x14ac:dyDescent="0.25">
      <c r="A331" s="96"/>
      <c r="B331" s="40">
        <v>8</v>
      </c>
      <c r="C331" s="62" t="s">
        <v>64</v>
      </c>
      <c r="D331" s="26"/>
      <c r="E331" s="26"/>
      <c r="F331" s="26"/>
    </row>
    <row r="332" spans="1:6" s="48" customFormat="1" x14ac:dyDescent="0.25">
      <c r="A332" s="96"/>
      <c r="B332" s="40">
        <v>9</v>
      </c>
      <c r="C332" s="62" t="s">
        <v>85</v>
      </c>
      <c r="D332" s="26"/>
      <c r="E332" s="26"/>
      <c r="F332" s="26"/>
    </row>
    <row r="333" spans="1:6" s="48" customFormat="1" x14ac:dyDescent="0.25">
      <c r="A333" s="96"/>
      <c r="B333" s="40">
        <v>10</v>
      </c>
      <c r="C333" s="62" t="s">
        <v>72</v>
      </c>
      <c r="D333" s="26" t="s">
        <v>106</v>
      </c>
      <c r="E333" s="26"/>
      <c r="F333" s="26" t="s">
        <v>44</v>
      </c>
    </row>
    <row r="334" spans="1:6" s="48" customFormat="1" x14ac:dyDescent="0.25">
      <c r="A334" s="96"/>
      <c r="B334" s="40">
        <v>11</v>
      </c>
      <c r="C334" s="62" t="s">
        <v>73</v>
      </c>
      <c r="D334" s="56" t="s">
        <v>125</v>
      </c>
      <c r="E334" s="26"/>
      <c r="F334" s="56" t="s">
        <v>125</v>
      </c>
    </row>
    <row r="335" spans="1:6" s="48" customFormat="1" x14ac:dyDescent="0.25">
      <c r="A335" s="96"/>
      <c r="B335" s="40">
        <v>12</v>
      </c>
      <c r="C335" s="62" t="s">
        <v>76</v>
      </c>
      <c r="D335" s="56">
        <v>0</v>
      </c>
      <c r="E335" s="26"/>
      <c r="F335" s="56">
        <f>+D337</f>
        <v>1000</v>
      </c>
    </row>
    <row r="336" spans="1:6" s="48" customFormat="1" x14ac:dyDescent="0.25">
      <c r="A336" s="96"/>
      <c r="B336" s="40">
        <v>13</v>
      </c>
      <c r="C336" s="64" t="s">
        <v>57</v>
      </c>
      <c r="D336" s="58">
        <v>1000</v>
      </c>
      <c r="E336" s="26"/>
      <c r="F336" s="58">
        <v>0</v>
      </c>
    </row>
    <row r="337" spans="1:14" s="48" customFormat="1" x14ac:dyDescent="0.25">
      <c r="A337" s="96"/>
      <c r="B337" s="40">
        <v>14</v>
      </c>
      <c r="C337" s="64" t="s">
        <v>98</v>
      </c>
      <c r="D337" s="71">
        <f>+D335+D336</f>
        <v>1000</v>
      </c>
      <c r="E337" s="56"/>
      <c r="F337" s="71">
        <f>+F335+F336</f>
        <v>1000</v>
      </c>
    </row>
    <row r="338" spans="1:14" s="48" customFormat="1" x14ac:dyDescent="0.25">
      <c r="A338" s="96"/>
      <c r="B338" s="40">
        <v>15</v>
      </c>
      <c r="C338" s="64" t="s">
        <v>75</v>
      </c>
      <c r="D338" s="71">
        <v>0</v>
      </c>
      <c r="E338" s="56"/>
      <c r="F338" s="72">
        <f>+D340</f>
        <v>1000</v>
      </c>
    </row>
    <row r="339" spans="1:14" s="48" customFormat="1" x14ac:dyDescent="0.25">
      <c r="A339" s="96"/>
      <c r="B339" s="40">
        <v>16</v>
      </c>
      <c r="C339" s="61" t="s">
        <v>34</v>
      </c>
      <c r="D339" s="59" t="s">
        <v>43</v>
      </c>
      <c r="E339" s="29"/>
      <c r="F339" s="59" t="s">
        <v>62</v>
      </c>
    </row>
    <row r="340" spans="1:14" s="48" customFormat="1" x14ac:dyDescent="0.25">
      <c r="A340" s="96"/>
      <c r="B340" s="40">
        <v>17</v>
      </c>
      <c r="C340" s="63" t="s">
        <v>40</v>
      </c>
      <c r="D340" s="51">
        <f>+D336+D338-D339</f>
        <v>1000</v>
      </c>
      <c r="E340" s="70"/>
      <c r="F340" s="51">
        <f>+F336+F338-F339</f>
        <v>900</v>
      </c>
    </row>
    <row r="341" spans="1:14" s="48" customFormat="1" x14ac:dyDescent="0.25">
      <c r="A341" s="96"/>
      <c r="B341" s="40">
        <v>18</v>
      </c>
      <c r="C341" s="63" t="s">
        <v>35</v>
      </c>
      <c r="D341" s="74">
        <v>0</v>
      </c>
      <c r="E341" s="70"/>
      <c r="F341" s="74">
        <v>0</v>
      </c>
    </row>
    <row r="342" spans="1:14" s="48" customFormat="1" ht="15.75" thickBot="1" x14ac:dyDescent="0.3">
      <c r="A342" s="96"/>
      <c r="B342" s="41">
        <v>19</v>
      </c>
      <c r="C342" s="65" t="s">
        <v>36</v>
      </c>
      <c r="D342" s="51">
        <f>+D336-D339+D341</f>
        <v>1000</v>
      </c>
      <c r="E342" s="42"/>
      <c r="F342" s="51">
        <f>+F336-F339+F341</f>
        <v>-100</v>
      </c>
    </row>
    <row r="343" spans="1:14" s="48" customFormat="1" x14ac:dyDescent="0.25">
      <c r="A343" s="96"/>
    </row>
    <row r="344" spans="1:14" s="48" customFormat="1" x14ac:dyDescent="0.25">
      <c r="A344" s="96"/>
    </row>
    <row r="345" spans="1:14" s="48" customFormat="1" ht="15.75" thickBot="1" x14ac:dyDescent="0.3">
      <c r="A345" s="96"/>
      <c r="J345"/>
      <c r="K345"/>
      <c r="L345"/>
      <c r="M345"/>
      <c r="N345"/>
    </row>
    <row r="346" spans="1:14" x14ac:dyDescent="0.25">
      <c r="A346" s="96">
        <v>16</v>
      </c>
      <c r="B346" s="94" t="s">
        <v>66</v>
      </c>
      <c r="C346" s="55"/>
      <c r="D346" s="34" t="s">
        <v>29</v>
      </c>
      <c r="E346" s="33"/>
      <c r="F346" s="34" t="s">
        <v>29</v>
      </c>
      <c r="G346" s="48"/>
      <c r="H346" s="48"/>
    </row>
    <row r="347" spans="1:14" ht="45" x14ac:dyDescent="0.25">
      <c r="A347" s="96"/>
      <c r="B347" s="37"/>
      <c r="C347" s="66"/>
      <c r="D347" s="30" t="s">
        <v>105</v>
      </c>
      <c r="E347" s="43"/>
      <c r="F347" s="52" t="s">
        <v>67</v>
      </c>
      <c r="G347" s="48"/>
      <c r="H347" s="48"/>
    </row>
    <row r="348" spans="1:14" ht="15" customHeight="1" x14ac:dyDescent="0.25">
      <c r="A348" s="96"/>
      <c r="B348" s="40" t="s">
        <v>48</v>
      </c>
      <c r="C348" s="63"/>
      <c r="D348" s="26"/>
      <c r="E348" s="26"/>
      <c r="F348" s="26"/>
      <c r="G348" s="48"/>
      <c r="H348" s="48"/>
    </row>
    <row r="349" spans="1:14" x14ac:dyDescent="0.25">
      <c r="A349" s="96"/>
      <c r="B349" s="40">
        <v>3</v>
      </c>
      <c r="C349" s="63" t="s">
        <v>78</v>
      </c>
      <c r="D349" s="26" t="s">
        <v>77</v>
      </c>
      <c r="E349" s="26"/>
      <c r="F349" s="26" t="s">
        <v>77</v>
      </c>
      <c r="G349" s="48"/>
      <c r="H349" s="48"/>
    </row>
    <row r="350" spans="1:14" x14ac:dyDescent="0.25">
      <c r="A350" s="96"/>
      <c r="B350" s="40">
        <v>4</v>
      </c>
      <c r="C350" s="61" t="s">
        <v>38</v>
      </c>
      <c r="D350" s="27" t="s">
        <v>24</v>
      </c>
      <c r="E350" s="26"/>
      <c r="F350" s="27" t="s">
        <v>24</v>
      </c>
      <c r="G350" s="48"/>
      <c r="H350" s="48"/>
    </row>
    <row r="351" spans="1:14" x14ac:dyDescent="0.25">
      <c r="A351" s="96"/>
      <c r="B351" s="40">
        <v>5</v>
      </c>
      <c r="C351" s="61" t="s">
        <v>39</v>
      </c>
      <c r="D351" s="27" t="s">
        <v>25</v>
      </c>
      <c r="E351" s="26"/>
      <c r="F351" s="27" t="s">
        <v>25</v>
      </c>
      <c r="G351" s="48"/>
      <c r="H351" s="48"/>
    </row>
    <row r="352" spans="1:14" x14ac:dyDescent="0.25">
      <c r="A352" s="96"/>
      <c r="B352" s="40">
        <v>6</v>
      </c>
      <c r="C352" s="61" t="s">
        <v>32</v>
      </c>
      <c r="D352" s="28" t="s">
        <v>27</v>
      </c>
      <c r="E352" s="26"/>
      <c r="F352" s="28" t="s">
        <v>27</v>
      </c>
      <c r="G352" s="48"/>
      <c r="H352" s="48"/>
    </row>
    <row r="353" spans="1:8" x14ac:dyDescent="0.25">
      <c r="A353" s="96"/>
      <c r="B353" s="40">
        <v>7</v>
      </c>
      <c r="C353" s="61" t="s">
        <v>33</v>
      </c>
      <c r="D353" s="27" t="s">
        <v>26</v>
      </c>
      <c r="E353" s="26"/>
      <c r="F353" s="27" t="s">
        <v>26</v>
      </c>
      <c r="G353" s="48"/>
      <c r="H353" s="48"/>
    </row>
    <row r="354" spans="1:8" x14ac:dyDescent="0.25">
      <c r="A354" s="96"/>
      <c r="B354" s="40">
        <v>8</v>
      </c>
      <c r="C354" s="62" t="s">
        <v>64</v>
      </c>
      <c r="D354" s="26"/>
      <c r="E354" s="26"/>
      <c r="F354" s="26"/>
      <c r="G354" s="48"/>
      <c r="H354" s="48"/>
    </row>
    <row r="355" spans="1:8" x14ac:dyDescent="0.25">
      <c r="A355" s="96"/>
      <c r="B355" s="40">
        <v>9</v>
      </c>
      <c r="C355" s="62" t="s">
        <v>85</v>
      </c>
      <c r="D355" s="26"/>
      <c r="E355" s="26"/>
      <c r="F355" s="26"/>
      <c r="G355" s="48"/>
      <c r="H355" s="48"/>
    </row>
    <row r="356" spans="1:8" x14ac:dyDescent="0.25">
      <c r="A356" s="96"/>
      <c r="B356" s="40">
        <v>10</v>
      </c>
      <c r="C356" s="62" t="s">
        <v>72</v>
      </c>
      <c r="D356" s="26" t="s">
        <v>106</v>
      </c>
      <c r="E356" s="26"/>
      <c r="F356" s="26" t="s">
        <v>106</v>
      </c>
      <c r="G356" s="48"/>
      <c r="H356" s="48"/>
    </row>
    <row r="357" spans="1:8" x14ac:dyDescent="0.25">
      <c r="A357" s="96"/>
      <c r="B357" s="40">
        <v>11</v>
      </c>
      <c r="C357" s="62" t="s">
        <v>73</v>
      </c>
      <c r="D357" s="56" t="s">
        <v>125</v>
      </c>
      <c r="E357" s="26"/>
      <c r="F357" s="56" t="s">
        <v>125</v>
      </c>
      <c r="G357" s="48"/>
      <c r="H357" s="48"/>
    </row>
    <row r="358" spans="1:8" x14ac:dyDescent="0.25">
      <c r="A358" s="96"/>
      <c r="B358" s="40">
        <v>12</v>
      </c>
      <c r="C358" s="62" t="s">
        <v>76</v>
      </c>
      <c r="D358" s="56">
        <v>0</v>
      </c>
      <c r="E358" s="26"/>
      <c r="F358" s="56">
        <f>+D360</f>
        <v>1000</v>
      </c>
      <c r="G358" s="48"/>
      <c r="H358" s="48"/>
    </row>
    <row r="359" spans="1:8" x14ac:dyDescent="0.25">
      <c r="A359" s="96"/>
      <c r="B359" s="40">
        <v>13</v>
      </c>
      <c r="C359" s="64" t="s">
        <v>57</v>
      </c>
      <c r="D359" s="58">
        <v>1000</v>
      </c>
      <c r="E359" s="26"/>
      <c r="F359" s="58">
        <v>0</v>
      </c>
      <c r="G359" s="48"/>
      <c r="H359" s="48"/>
    </row>
    <row r="360" spans="1:8" x14ac:dyDescent="0.25">
      <c r="A360" s="96"/>
      <c r="B360" s="40">
        <v>14</v>
      </c>
      <c r="C360" s="64" t="s">
        <v>98</v>
      </c>
      <c r="D360" s="71">
        <f>+D358+D359</f>
        <v>1000</v>
      </c>
      <c r="E360" s="56"/>
      <c r="F360" s="71">
        <f>+F358+F359</f>
        <v>1000</v>
      </c>
      <c r="G360" s="48"/>
      <c r="H360" s="48"/>
    </row>
    <row r="361" spans="1:8" x14ac:dyDescent="0.25">
      <c r="A361" s="96"/>
      <c r="B361" s="40">
        <v>15</v>
      </c>
      <c r="C361" s="64" t="s">
        <v>75</v>
      </c>
      <c r="D361" s="71">
        <v>0</v>
      </c>
      <c r="E361" s="56"/>
      <c r="F361" s="72">
        <f>+D363</f>
        <v>1000</v>
      </c>
      <c r="G361" s="48"/>
      <c r="H361" s="48"/>
    </row>
    <row r="362" spans="1:8" x14ac:dyDescent="0.25">
      <c r="A362" s="96"/>
      <c r="B362" s="40">
        <v>16</v>
      </c>
      <c r="C362" s="61" t="s">
        <v>34</v>
      </c>
      <c r="D362" s="59" t="s">
        <v>43</v>
      </c>
      <c r="E362" s="29"/>
      <c r="F362" s="59" t="s">
        <v>62</v>
      </c>
      <c r="G362" s="48"/>
      <c r="H362" s="48"/>
    </row>
    <row r="363" spans="1:8" x14ac:dyDescent="0.25">
      <c r="A363" s="96"/>
      <c r="B363" s="40">
        <v>17</v>
      </c>
      <c r="C363" s="63" t="s">
        <v>40</v>
      </c>
      <c r="D363" s="51">
        <f>+D359+D361-D362</f>
        <v>1000</v>
      </c>
      <c r="E363" s="70"/>
      <c r="F363" s="51">
        <f>+F359+F361-F362</f>
        <v>900</v>
      </c>
      <c r="G363" s="48"/>
      <c r="H363" s="48"/>
    </row>
    <row r="364" spans="1:8" x14ac:dyDescent="0.25">
      <c r="A364" s="96"/>
      <c r="B364" s="40">
        <v>18</v>
      </c>
      <c r="C364" s="63" t="s">
        <v>35</v>
      </c>
      <c r="D364" s="74">
        <v>0</v>
      </c>
      <c r="E364" s="70"/>
      <c r="F364" s="74">
        <v>0</v>
      </c>
      <c r="G364" s="48"/>
      <c r="H364" s="48"/>
    </row>
    <row r="365" spans="1:8" ht="15.75" thickBot="1" x14ac:dyDescent="0.3">
      <c r="A365" s="96"/>
      <c r="B365" s="41">
        <v>19</v>
      </c>
      <c r="C365" s="65" t="s">
        <v>36</v>
      </c>
      <c r="D365" s="51">
        <f>+D359-D362+D364</f>
        <v>1000</v>
      </c>
      <c r="E365" s="42"/>
      <c r="F365" s="51">
        <f>+F359-F362+F364</f>
        <v>-100</v>
      </c>
      <c r="G365" s="48"/>
      <c r="H365" s="48"/>
    </row>
    <row r="366" spans="1:8" x14ac:dyDescent="0.25">
      <c r="A366" s="96"/>
      <c r="B366" s="48"/>
      <c r="C366" s="48"/>
      <c r="D366" s="48"/>
      <c r="E366" s="48"/>
      <c r="F366" s="48"/>
      <c r="G366" s="48"/>
      <c r="H366" s="48"/>
    </row>
    <row r="367" spans="1:8" ht="15.75" thickBot="1" x14ac:dyDescent="0.3">
      <c r="A367" s="96"/>
      <c r="B367" s="98" t="s">
        <v>206</v>
      </c>
      <c r="C367" s="98"/>
      <c r="D367" s="98"/>
      <c r="E367" s="98"/>
      <c r="F367" s="98"/>
      <c r="G367" s="1"/>
      <c r="H367" s="1"/>
    </row>
    <row r="368" spans="1:8" x14ac:dyDescent="0.25">
      <c r="A368" s="96">
        <v>17</v>
      </c>
      <c r="B368" s="94" t="s">
        <v>111</v>
      </c>
      <c r="C368" s="32"/>
      <c r="D368" s="34" t="s">
        <v>29</v>
      </c>
      <c r="E368" s="35"/>
      <c r="F368" s="34" t="s">
        <v>94</v>
      </c>
      <c r="G368" s="48"/>
      <c r="H368" s="48"/>
    </row>
    <row r="369" spans="1:8" ht="45" x14ac:dyDescent="0.25">
      <c r="A369" s="96"/>
      <c r="B369" s="37"/>
      <c r="C369" s="38"/>
      <c r="D369" s="30" t="s">
        <v>105</v>
      </c>
      <c r="E369" s="39"/>
      <c r="F369" s="30" t="s">
        <v>90</v>
      </c>
      <c r="G369" s="48"/>
      <c r="H369" s="48"/>
    </row>
    <row r="370" spans="1:8" x14ac:dyDescent="0.25">
      <c r="A370" s="96"/>
      <c r="B370" s="40" t="s">
        <v>48</v>
      </c>
      <c r="C370" s="63"/>
      <c r="D370" s="26"/>
      <c r="E370" s="26"/>
      <c r="F370" s="26"/>
    </row>
    <row r="371" spans="1:8" x14ac:dyDescent="0.25">
      <c r="A371" s="96"/>
      <c r="B371" s="40">
        <v>3</v>
      </c>
      <c r="C371" s="63" t="s">
        <v>78</v>
      </c>
      <c r="D371" s="26" t="s">
        <v>77</v>
      </c>
      <c r="E371" s="26"/>
      <c r="F371" s="26" t="s">
        <v>77</v>
      </c>
    </row>
    <row r="372" spans="1:8" x14ac:dyDescent="0.25">
      <c r="A372" s="96"/>
      <c r="B372" s="40">
        <v>4</v>
      </c>
      <c r="C372" s="61" t="s">
        <v>38</v>
      </c>
      <c r="D372" s="27" t="s">
        <v>24</v>
      </c>
      <c r="E372" s="26"/>
      <c r="F372" s="27" t="s">
        <v>24</v>
      </c>
    </row>
    <row r="373" spans="1:8" x14ac:dyDescent="0.25">
      <c r="A373" s="96"/>
      <c r="B373" s="40">
        <v>5</v>
      </c>
      <c r="C373" s="61" t="s">
        <v>39</v>
      </c>
      <c r="D373" s="27" t="s">
        <v>25</v>
      </c>
      <c r="E373" s="26"/>
      <c r="F373" s="27" t="s">
        <v>25</v>
      </c>
    </row>
    <row r="374" spans="1:8" x14ac:dyDescent="0.25">
      <c r="A374" s="96"/>
      <c r="B374" s="40">
        <v>6</v>
      </c>
      <c r="C374" s="61" t="s">
        <v>32</v>
      </c>
      <c r="D374" s="28" t="s">
        <v>27</v>
      </c>
      <c r="E374" s="26"/>
      <c r="F374" s="28" t="s">
        <v>27</v>
      </c>
    </row>
    <row r="375" spans="1:8" x14ac:dyDescent="0.25">
      <c r="A375" s="96"/>
      <c r="B375" s="40">
        <v>7</v>
      </c>
      <c r="C375" s="61" t="s">
        <v>33</v>
      </c>
      <c r="D375" s="27" t="s">
        <v>26</v>
      </c>
      <c r="E375" s="26"/>
      <c r="F375" s="27" t="s">
        <v>26</v>
      </c>
    </row>
    <row r="376" spans="1:8" x14ac:dyDescent="0.25">
      <c r="A376" s="96"/>
      <c r="B376" s="40">
        <v>8</v>
      </c>
      <c r="C376" s="62" t="s">
        <v>64</v>
      </c>
      <c r="D376" s="26"/>
      <c r="E376" s="26"/>
      <c r="F376" s="26"/>
    </row>
    <row r="377" spans="1:8" x14ac:dyDescent="0.25">
      <c r="A377" s="96"/>
      <c r="B377" s="40">
        <v>9</v>
      </c>
      <c r="C377" s="62" t="s">
        <v>85</v>
      </c>
      <c r="D377" s="26"/>
      <c r="E377" s="26"/>
      <c r="F377" s="26"/>
    </row>
    <row r="378" spans="1:8" x14ac:dyDescent="0.25">
      <c r="A378" s="96"/>
      <c r="B378" s="40">
        <v>10</v>
      </c>
      <c r="C378" s="62" t="s">
        <v>72</v>
      </c>
      <c r="D378" s="26" t="s">
        <v>44</v>
      </c>
      <c r="E378" s="26"/>
      <c r="F378" s="26" t="s">
        <v>44</v>
      </c>
    </row>
    <row r="379" spans="1:8" x14ac:dyDescent="0.25">
      <c r="A379" s="96"/>
      <c r="B379" s="40">
        <v>11</v>
      </c>
      <c r="C379" s="62" t="s">
        <v>73</v>
      </c>
      <c r="D379" s="56" t="s">
        <v>125</v>
      </c>
      <c r="E379" s="26"/>
      <c r="F379" s="56" t="s">
        <v>91</v>
      </c>
    </row>
    <row r="380" spans="1:8" x14ac:dyDescent="0.25">
      <c r="A380" s="96"/>
      <c r="B380" s="40">
        <v>12</v>
      </c>
      <c r="C380" s="62" t="s">
        <v>76</v>
      </c>
      <c r="D380" s="56">
        <v>0</v>
      </c>
      <c r="E380" s="26"/>
      <c r="F380" s="56">
        <f>+D382</f>
        <v>1000</v>
      </c>
    </row>
    <row r="381" spans="1:8" x14ac:dyDescent="0.25">
      <c r="A381" s="96"/>
      <c r="B381" s="40">
        <v>13</v>
      </c>
      <c r="C381" s="64" t="s">
        <v>57</v>
      </c>
      <c r="D381" s="58">
        <v>1000</v>
      </c>
      <c r="E381" s="26"/>
      <c r="F381" s="58">
        <v>-400</v>
      </c>
    </row>
    <row r="382" spans="1:8" x14ac:dyDescent="0.25">
      <c r="A382" s="96"/>
      <c r="B382" s="40">
        <v>14</v>
      </c>
      <c r="C382" s="64" t="s">
        <v>98</v>
      </c>
      <c r="D382" s="71">
        <f>+D380+D381</f>
        <v>1000</v>
      </c>
      <c r="E382" s="56"/>
      <c r="F382" s="71">
        <f>+F380+F381</f>
        <v>600</v>
      </c>
    </row>
    <row r="383" spans="1:8" x14ac:dyDescent="0.25">
      <c r="A383" s="96"/>
      <c r="B383" s="40">
        <v>15</v>
      </c>
      <c r="C383" s="64" t="s">
        <v>75</v>
      </c>
      <c r="D383" s="71">
        <v>0</v>
      </c>
      <c r="E383" s="56"/>
      <c r="F383" s="72">
        <f>+D385</f>
        <v>1000</v>
      </c>
    </row>
    <row r="384" spans="1:8" x14ac:dyDescent="0.25">
      <c r="A384" s="96"/>
      <c r="B384" s="40">
        <v>16</v>
      </c>
      <c r="C384" s="61" t="s">
        <v>34</v>
      </c>
      <c r="D384" s="59" t="s">
        <v>43</v>
      </c>
      <c r="E384" s="29"/>
      <c r="F384" s="59" t="s">
        <v>43</v>
      </c>
    </row>
    <row r="385" spans="1:6" x14ac:dyDescent="0.25">
      <c r="A385" s="96"/>
      <c r="B385" s="40">
        <v>17</v>
      </c>
      <c r="C385" s="63" t="s">
        <v>40</v>
      </c>
      <c r="D385" s="51">
        <f>+D381+D383-D384</f>
        <v>1000</v>
      </c>
      <c r="E385" s="70"/>
      <c r="F385" s="51">
        <f>+F381+F383-F384</f>
        <v>600</v>
      </c>
    </row>
    <row r="386" spans="1:6" x14ac:dyDescent="0.25">
      <c r="A386" s="96"/>
      <c r="B386" s="40">
        <v>18</v>
      </c>
      <c r="C386" s="63" t="s">
        <v>35</v>
      </c>
      <c r="D386" s="74">
        <v>0</v>
      </c>
      <c r="E386" s="70"/>
      <c r="F386" s="74">
        <v>400</v>
      </c>
    </row>
    <row r="387" spans="1:6" ht="15.75" thickBot="1" x14ac:dyDescent="0.3">
      <c r="A387" s="96"/>
      <c r="B387" s="41">
        <v>19</v>
      </c>
      <c r="C387" s="65" t="s">
        <v>36</v>
      </c>
      <c r="D387" s="51">
        <f>+D381-D384+D386</f>
        <v>1000</v>
      </c>
      <c r="E387" s="42"/>
      <c r="F387" s="51">
        <f>+F381-F384+F386</f>
        <v>0</v>
      </c>
    </row>
    <row r="388" spans="1:6" x14ac:dyDescent="0.25">
      <c r="A388" s="96"/>
      <c r="B388" s="48"/>
      <c r="C388" s="48"/>
      <c r="D388" s="48"/>
      <c r="E388" s="48"/>
      <c r="F388" s="48"/>
    </row>
    <row r="389" spans="1:6" ht="15.75" thickBot="1" x14ac:dyDescent="0.3">
      <c r="A389" s="96"/>
      <c r="B389" s="48"/>
      <c r="C389" s="48"/>
      <c r="D389" s="48"/>
      <c r="E389" s="48"/>
      <c r="F389" s="48"/>
    </row>
    <row r="390" spans="1:6" x14ac:dyDescent="0.25">
      <c r="A390" s="96">
        <v>18</v>
      </c>
      <c r="B390" s="94" t="s">
        <v>111</v>
      </c>
      <c r="C390" s="32"/>
      <c r="D390" s="34" t="s">
        <v>29</v>
      </c>
      <c r="E390" s="35"/>
      <c r="F390" s="34" t="s">
        <v>169</v>
      </c>
    </row>
    <row r="391" spans="1:6" ht="45" x14ac:dyDescent="0.25">
      <c r="A391" s="96"/>
      <c r="B391" s="37"/>
      <c r="C391" s="38"/>
      <c r="D391" s="30" t="s">
        <v>105</v>
      </c>
      <c r="E391" s="39"/>
      <c r="F391" s="30" t="s">
        <v>166</v>
      </c>
    </row>
    <row r="392" spans="1:6" x14ac:dyDescent="0.25">
      <c r="A392" s="96"/>
      <c r="B392" s="40" t="s">
        <v>48</v>
      </c>
      <c r="C392" s="63"/>
      <c r="D392" s="26"/>
      <c r="E392" s="26"/>
      <c r="F392" s="26"/>
    </row>
    <row r="393" spans="1:6" x14ac:dyDescent="0.25">
      <c r="A393" s="96"/>
      <c r="B393" s="40">
        <v>3</v>
      </c>
      <c r="C393" s="63" t="s">
        <v>78</v>
      </c>
      <c r="D393" s="26" t="s">
        <v>77</v>
      </c>
      <c r="E393" s="26"/>
      <c r="F393" s="26" t="s">
        <v>77</v>
      </c>
    </row>
    <row r="394" spans="1:6" x14ac:dyDescent="0.25">
      <c r="A394" s="96"/>
      <c r="B394" s="40">
        <v>4</v>
      </c>
      <c r="C394" s="61" t="s">
        <v>38</v>
      </c>
      <c r="D394" s="27" t="s">
        <v>24</v>
      </c>
      <c r="E394" s="26"/>
      <c r="F394" s="27" t="s">
        <v>24</v>
      </c>
    </row>
    <row r="395" spans="1:6" x14ac:dyDescent="0.25">
      <c r="A395" s="96"/>
      <c r="B395" s="40">
        <v>5</v>
      </c>
      <c r="C395" s="61" t="s">
        <v>39</v>
      </c>
      <c r="D395" s="27" t="s">
        <v>25</v>
      </c>
      <c r="E395" s="26"/>
      <c r="F395" s="27" t="s">
        <v>25</v>
      </c>
    </row>
    <row r="396" spans="1:6" x14ac:dyDescent="0.25">
      <c r="A396" s="96"/>
      <c r="B396" s="40">
        <v>6</v>
      </c>
      <c r="C396" s="61" t="s">
        <v>32</v>
      </c>
      <c r="D396" s="28" t="s">
        <v>27</v>
      </c>
      <c r="E396" s="26"/>
      <c r="F396" s="28" t="s">
        <v>27</v>
      </c>
    </row>
    <row r="397" spans="1:6" x14ac:dyDescent="0.25">
      <c r="A397" s="96"/>
      <c r="B397" s="40">
        <v>7</v>
      </c>
      <c r="C397" s="61" t="s">
        <v>33</v>
      </c>
      <c r="D397" s="27" t="s">
        <v>26</v>
      </c>
      <c r="E397" s="26"/>
      <c r="F397" s="27" t="s">
        <v>26</v>
      </c>
    </row>
    <row r="398" spans="1:6" x14ac:dyDescent="0.25">
      <c r="A398" s="96"/>
      <c r="B398" s="40">
        <v>8</v>
      </c>
      <c r="C398" s="62" t="s">
        <v>64</v>
      </c>
      <c r="D398" s="26"/>
      <c r="E398" s="26"/>
      <c r="F398" s="26"/>
    </row>
    <row r="399" spans="1:6" x14ac:dyDescent="0.25">
      <c r="A399" s="96"/>
      <c r="B399" s="40">
        <v>9</v>
      </c>
      <c r="C399" s="62" t="s">
        <v>85</v>
      </c>
      <c r="D399" s="26"/>
      <c r="E399" s="26"/>
      <c r="F399" s="26"/>
    </row>
    <row r="400" spans="1:6" x14ac:dyDescent="0.25">
      <c r="A400" s="96"/>
      <c r="B400" s="40">
        <v>10</v>
      </c>
      <c r="C400" s="62" t="s">
        <v>72</v>
      </c>
      <c r="D400" s="26" t="s">
        <v>44</v>
      </c>
      <c r="E400" s="26"/>
      <c r="F400" s="26" t="s">
        <v>44</v>
      </c>
    </row>
    <row r="401" spans="1:6" x14ac:dyDescent="0.25">
      <c r="A401" s="96"/>
      <c r="B401" s="40">
        <v>11</v>
      </c>
      <c r="C401" s="62" t="s">
        <v>73</v>
      </c>
      <c r="D401" s="56" t="s">
        <v>125</v>
      </c>
      <c r="E401" s="26"/>
      <c r="F401" s="56" t="s">
        <v>91</v>
      </c>
    </row>
    <row r="402" spans="1:6" x14ac:dyDescent="0.25">
      <c r="A402" s="96"/>
      <c r="B402" s="40">
        <v>12</v>
      </c>
      <c r="C402" s="62" t="s">
        <v>76</v>
      </c>
      <c r="D402" s="56">
        <v>0</v>
      </c>
      <c r="E402" s="26"/>
      <c r="F402" s="56">
        <f>+D404</f>
        <v>1000</v>
      </c>
    </row>
    <row r="403" spans="1:6" x14ac:dyDescent="0.25">
      <c r="A403" s="96"/>
      <c r="B403" s="40">
        <v>13</v>
      </c>
      <c r="C403" s="64" t="s">
        <v>57</v>
      </c>
      <c r="D403" s="58">
        <v>1000</v>
      </c>
      <c r="E403" s="26"/>
      <c r="F403" s="58">
        <v>-1000</v>
      </c>
    </row>
    <row r="404" spans="1:6" x14ac:dyDescent="0.25">
      <c r="A404" s="96"/>
      <c r="B404" s="40">
        <v>14</v>
      </c>
      <c r="C404" s="64" t="s">
        <v>98</v>
      </c>
      <c r="D404" s="71">
        <f>+D402+D403</f>
        <v>1000</v>
      </c>
      <c r="E404" s="56"/>
      <c r="F404" s="71">
        <f>+F402+F403</f>
        <v>0</v>
      </c>
    </row>
    <row r="405" spans="1:6" x14ac:dyDescent="0.25">
      <c r="A405" s="96"/>
      <c r="B405" s="40">
        <v>15</v>
      </c>
      <c r="C405" s="64" t="s">
        <v>75</v>
      </c>
      <c r="D405" s="71">
        <v>0</v>
      </c>
      <c r="E405" s="56"/>
      <c r="F405" s="72">
        <f>+D407</f>
        <v>1000</v>
      </c>
    </row>
    <row r="406" spans="1:6" x14ac:dyDescent="0.25">
      <c r="A406" s="96"/>
      <c r="B406" s="40">
        <v>16</v>
      </c>
      <c r="C406" s="61" t="s">
        <v>34</v>
      </c>
      <c r="D406" s="59" t="s">
        <v>43</v>
      </c>
      <c r="E406" s="29"/>
      <c r="F406" s="59" t="s">
        <v>43</v>
      </c>
    </row>
    <row r="407" spans="1:6" x14ac:dyDescent="0.25">
      <c r="A407" s="96"/>
      <c r="B407" s="40">
        <v>17</v>
      </c>
      <c r="C407" s="63" t="s">
        <v>40</v>
      </c>
      <c r="D407" s="51">
        <f>+D403+D405-D406</f>
        <v>1000</v>
      </c>
      <c r="E407" s="70"/>
      <c r="F407" s="51">
        <f>+F403+F405-F406</f>
        <v>0</v>
      </c>
    </row>
    <row r="408" spans="1:6" x14ac:dyDescent="0.25">
      <c r="A408" s="96"/>
      <c r="B408" s="40">
        <v>18</v>
      </c>
      <c r="C408" s="63" t="s">
        <v>35</v>
      </c>
      <c r="D408" s="74">
        <v>0</v>
      </c>
      <c r="E408" s="70"/>
      <c r="F408" s="74">
        <v>1000</v>
      </c>
    </row>
    <row r="409" spans="1:6" ht="15.75" thickBot="1" x14ac:dyDescent="0.3">
      <c r="A409" s="96"/>
      <c r="B409" s="41">
        <v>19</v>
      </c>
      <c r="C409" s="65" t="s">
        <v>36</v>
      </c>
      <c r="D409" s="51">
        <f>+D403-D406+D408</f>
        <v>1000</v>
      </c>
      <c r="E409" s="42"/>
      <c r="F409" s="51">
        <f>+F403-F406+F408</f>
        <v>0</v>
      </c>
    </row>
    <row r="410" spans="1:6" x14ac:dyDescent="0.25">
      <c r="A410" s="96"/>
    </row>
    <row r="411" spans="1:6" ht="15.75" thickBot="1" x14ac:dyDescent="0.3">
      <c r="A411" s="96"/>
    </row>
    <row r="412" spans="1:6" x14ac:dyDescent="0.25">
      <c r="A412" s="96">
        <v>19</v>
      </c>
      <c r="B412" s="94" t="s">
        <v>111</v>
      </c>
      <c r="C412" s="32"/>
      <c r="D412" s="34" t="s">
        <v>29</v>
      </c>
      <c r="E412" s="35"/>
      <c r="F412" s="34" t="s">
        <v>169</v>
      </c>
    </row>
    <row r="413" spans="1:6" ht="30" x14ac:dyDescent="0.25">
      <c r="A413" s="96"/>
      <c r="B413" s="37"/>
      <c r="C413" s="38"/>
      <c r="D413" s="30" t="s">
        <v>167</v>
      </c>
      <c r="E413" s="39"/>
      <c r="F413" s="30" t="s">
        <v>166</v>
      </c>
    </row>
    <row r="414" spans="1:6" x14ac:dyDescent="0.25">
      <c r="A414" s="96"/>
      <c r="B414" s="40" t="s">
        <v>48</v>
      </c>
      <c r="C414" s="63"/>
      <c r="D414" s="26"/>
      <c r="E414" s="26"/>
      <c r="F414" s="26"/>
    </row>
    <row r="415" spans="1:6" x14ac:dyDescent="0.25">
      <c r="A415" s="96"/>
      <c r="B415" s="40">
        <v>3</v>
      </c>
      <c r="C415" s="63" t="s">
        <v>78</v>
      </c>
      <c r="D415" s="26" t="s">
        <v>77</v>
      </c>
      <c r="E415" s="26"/>
      <c r="F415" s="26" t="s">
        <v>77</v>
      </c>
    </row>
    <row r="416" spans="1:6" x14ac:dyDescent="0.25">
      <c r="A416" s="96"/>
      <c r="B416" s="40">
        <v>4</v>
      </c>
      <c r="C416" s="61" t="s">
        <v>38</v>
      </c>
      <c r="D416" s="27" t="s">
        <v>24</v>
      </c>
      <c r="E416" s="26"/>
      <c r="F416" s="27" t="s">
        <v>24</v>
      </c>
    </row>
    <row r="417" spans="1:6" x14ac:dyDescent="0.25">
      <c r="A417" s="96"/>
      <c r="B417" s="40">
        <v>5</v>
      </c>
      <c r="C417" s="61" t="s">
        <v>39</v>
      </c>
      <c r="D417" s="27" t="s">
        <v>25</v>
      </c>
      <c r="E417" s="26"/>
      <c r="F417" s="27" t="s">
        <v>25</v>
      </c>
    </row>
    <row r="418" spans="1:6" x14ac:dyDescent="0.25">
      <c r="A418" s="96"/>
      <c r="B418" s="40">
        <v>6</v>
      </c>
      <c r="C418" s="61" t="s">
        <v>32</v>
      </c>
      <c r="D418" s="28" t="s">
        <v>27</v>
      </c>
      <c r="E418" s="26"/>
      <c r="F418" s="28" t="s">
        <v>27</v>
      </c>
    </row>
    <row r="419" spans="1:6" x14ac:dyDescent="0.25">
      <c r="A419" s="96"/>
      <c r="B419" s="40">
        <v>7</v>
      </c>
      <c r="C419" s="61" t="s">
        <v>33</v>
      </c>
      <c r="D419" s="27" t="s">
        <v>26</v>
      </c>
      <c r="E419" s="26"/>
      <c r="F419" s="27" t="s">
        <v>26</v>
      </c>
    </row>
    <row r="420" spans="1:6" x14ac:dyDescent="0.25">
      <c r="A420" s="96"/>
      <c r="B420" s="40">
        <v>8</v>
      </c>
      <c r="C420" s="62" t="s">
        <v>64</v>
      </c>
      <c r="D420" s="26"/>
      <c r="E420" s="26"/>
      <c r="F420" s="26"/>
    </row>
    <row r="421" spans="1:6" x14ac:dyDescent="0.25">
      <c r="A421" s="96"/>
      <c r="B421" s="40">
        <v>9</v>
      </c>
      <c r="C421" s="62" t="s">
        <v>85</v>
      </c>
      <c r="D421" s="26"/>
      <c r="E421" s="26"/>
      <c r="F421" s="56"/>
    </row>
    <row r="422" spans="1:6" x14ac:dyDescent="0.25">
      <c r="A422" s="96"/>
      <c r="B422" s="40">
        <v>10</v>
      </c>
      <c r="C422" s="62" t="s">
        <v>72</v>
      </c>
      <c r="D422" s="26" t="s">
        <v>44</v>
      </c>
      <c r="E422" s="26"/>
      <c r="F422" s="26" t="s">
        <v>44</v>
      </c>
    </row>
    <row r="423" spans="1:6" x14ac:dyDescent="0.25">
      <c r="A423" s="96"/>
      <c r="B423" s="40">
        <v>11</v>
      </c>
      <c r="C423" s="62" t="s">
        <v>73</v>
      </c>
      <c r="D423" s="56" t="s">
        <v>125</v>
      </c>
      <c r="E423" s="26"/>
      <c r="F423" s="56" t="s">
        <v>91</v>
      </c>
    </row>
    <row r="424" spans="1:6" x14ac:dyDescent="0.25">
      <c r="A424" s="96"/>
      <c r="B424" s="40">
        <v>12</v>
      </c>
      <c r="C424" s="62" t="s">
        <v>76</v>
      </c>
      <c r="D424" s="56">
        <v>1000</v>
      </c>
      <c r="E424" s="26"/>
      <c r="F424" s="56">
        <f>+D426</f>
        <v>1000</v>
      </c>
    </row>
    <row r="425" spans="1:6" x14ac:dyDescent="0.25">
      <c r="A425" s="96"/>
      <c r="B425" s="40">
        <v>13</v>
      </c>
      <c r="C425" s="64" t="s">
        <v>57</v>
      </c>
      <c r="D425" s="58">
        <v>0</v>
      </c>
      <c r="E425" s="26"/>
      <c r="F425" s="58">
        <v>-1000</v>
      </c>
    </row>
    <row r="426" spans="1:6" x14ac:dyDescent="0.25">
      <c r="A426" s="96"/>
      <c r="B426" s="40">
        <v>14</v>
      </c>
      <c r="C426" s="64" t="s">
        <v>98</v>
      </c>
      <c r="D426" s="71">
        <f>+D424+D425</f>
        <v>1000</v>
      </c>
      <c r="E426" s="56"/>
      <c r="F426" s="71">
        <f>+F424+F425</f>
        <v>0</v>
      </c>
    </row>
    <row r="427" spans="1:6" x14ac:dyDescent="0.25">
      <c r="A427" s="96"/>
      <c r="B427" s="40">
        <v>15</v>
      </c>
      <c r="C427" s="64" t="s">
        <v>75</v>
      </c>
      <c r="D427" s="71">
        <v>850</v>
      </c>
      <c r="E427" s="56"/>
      <c r="F427" s="72">
        <f>+D429</f>
        <v>800</v>
      </c>
    </row>
    <row r="428" spans="1:6" x14ac:dyDescent="0.25">
      <c r="A428" s="96"/>
      <c r="B428" s="40">
        <v>16</v>
      </c>
      <c r="C428" s="61" t="s">
        <v>34</v>
      </c>
      <c r="D428" s="59" t="s">
        <v>41</v>
      </c>
      <c r="E428" s="29"/>
      <c r="F428" s="59" t="s">
        <v>168</v>
      </c>
    </row>
    <row r="429" spans="1:6" x14ac:dyDescent="0.25">
      <c r="A429" s="96"/>
      <c r="B429" s="40">
        <v>17</v>
      </c>
      <c r="C429" s="63" t="s">
        <v>40</v>
      </c>
      <c r="D429" s="51">
        <f>+D425+D427-D428</f>
        <v>800</v>
      </c>
      <c r="E429" s="70"/>
      <c r="F429" s="51">
        <f>+F425+F427-F428</f>
        <v>0</v>
      </c>
    </row>
    <row r="430" spans="1:6" x14ac:dyDescent="0.25">
      <c r="A430" s="96"/>
      <c r="B430" s="40">
        <v>18</v>
      </c>
      <c r="C430" s="63" t="s">
        <v>35</v>
      </c>
      <c r="D430" s="74">
        <v>0</v>
      </c>
      <c r="E430" s="70"/>
      <c r="F430" s="74">
        <v>1000</v>
      </c>
    </row>
    <row r="431" spans="1:6" ht="15.75" thickBot="1" x14ac:dyDescent="0.3">
      <c r="A431" s="96"/>
      <c r="B431" s="41">
        <v>19</v>
      </c>
      <c r="C431" s="65" t="s">
        <v>36</v>
      </c>
      <c r="D431" s="51">
        <f>+D425-D428+D430</f>
        <v>-50</v>
      </c>
      <c r="E431" s="42"/>
      <c r="F431" s="51">
        <f>+F425-F428+F430</f>
        <v>200</v>
      </c>
    </row>
    <row r="432" spans="1:6" x14ac:dyDescent="0.25">
      <c r="A432" s="96"/>
    </row>
    <row r="433" spans="1:6" ht="15.75" thickBot="1" x14ac:dyDescent="0.3">
      <c r="A433" s="96"/>
    </row>
    <row r="434" spans="1:6" x14ac:dyDescent="0.25">
      <c r="A434" s="96">
        <v>20</v>
      </c>
      <c r="B434" s="94" t="s">
        <v>111</v>
      </c>
      <c r="C434" s="32"/>
      <c r="D434" s="34" t="s">
        <v>29</v>
      </c>
      <c r="E434" s="35"/>
      <c r="F434" s="34" t="s">
        <v>169</v>
      </c>
    </row>
    <row r="435" spans="1:6" ht="45" x14ac:dyDescent="0.25">
      <c r="A435" s="96"/>
      <c r="B435" s="37"/>
      <c r="C435" s="38"/>
      <c r="D435" s="30" t="s">
        <v>179</v>
      </c>
      <c r="E435" s="39"/>
      <c r="F435" s="30" t="s">
        <v>180</v>
      </c>
    </row>
    <row r="436" spans="1:6" x14ac:dyDescent="0.25">
      <c r="A436" s="96"/>
      <c r="B436" s="40" t="s">
        <v>48</v>
      </c>
      <c r="C436" s="63"/>
      <c r="D436" s="26"/>
      <c r="E436" s="26"/>
      <c r="F436" s="26"/>
    </row>
    <row r="437" spans="1:6" x14ac:dyDescent="0.25">
      <c r="A437" s="96"/>
      <c r="B437" s="40">
        <v>3</v>
      </c>
      <c r="C437" s="63" t="s">
        <v>78</v>
      </c>
      <c r="D437" s="26" t="s">
        <v>77</v>
      </c>
      <c r="E437" s="26"/>
      <c r="F437" s="26" t="s">
        <v>77</v>
      </c>
    </row>
    <row r="438" spans="1:6" x14ac:dyDescent="0.25">
      <c r="A438" s="96"/>
      <c r="B438" s="40">
        <v>4</v>
      </c>
      <c r="C438" s="61" t="s">
        <v>38</v>
      </c>
      <c r="D438" s="27" t="s">
        <v>24</v>
      </c>
      <c r="E438" s="26"/>
      <c r="F438" s="27" t="s">
        <v>24</v>
      </c>
    </row>
    <row r="439" spans="1:6" x14ac:dyDescent="0.25">
      <c r="A439" s="96"/>
      <c r="B439" s="40">
        <v>5</v>
      </c>
      <c r="C439" s="61" t="s">
        <v>39</v>
      </c>
      <c r="D439" s="27" t="s">
        <v>25</v>
      </c>
      <c r="E439" s="26"/>
      <c r="F439" s="27" t="s">
        <v>25</v>
      </c>
    </row>
    <row r="440" spans="1:6" x14ac:dyDescent="0.25">
      <c r="A440" s="96"/>
      <c r="B440" s="40">
        <v>6</v>
      </c>
      <c r="C440" s="61" t="s">
        <v>32</v>
      </c>
      <c r="D440" s="28" t="s">
        <v>27</v>
      </c>
      <c r="E440" s="26"/>
      <c r="F440" s="28" t="s">
        <v>27</v>
      </c>
    </row>
    <row r="441" spans="1:6" x14ac:dyDescent="0.25">
      <c r="A441" s="96"/>
      <c r="B441" s="40">
        <v>7</v>
      </c>
      <c r="C441" s="61" t="s">
        <v>33</v>
      </c>
      <c r="D441" s="27" t="s">
        <v>26</v>
      </c>
      <c r="E441" s="26"/>
      <c r="F441" s="27" t="s">
        <v>26</v>
      </c>
    </row>
    <row r="442" spans="1:6" x14ac:dyDescent="0.25">
      <c r="A442" s="96"/>
      <c r="B442" s="40">
        <v>8</v>
      </c>
      <c r="C442" s="62" t="s">
        <v>64</v>
      </c>
      <c r="D442" s="26"/>
      <c r="E442" s="26"/>
      <c r="F442" s="26"/>
    </row>
    <row r="443" spans="1:6" x14ac:dyDescent="0.25">
      <c r="A443" s="96"/>
      <c r="B443" s="40">
        <v>9</v>
      </c>
      <c r="C443" s="62" t="s">
        <v>85</v>
      </c>
      <c r="D443" s="26"/>
      <c r="E443" s="26"/>
      <c r="F443" s="56"/>
    </row>
    <row r="444" spans="1:6" x14ac:dyDescent="0.25">
      <c r="A444" s="96"/>
      <c r="B444" s="40">
        <v>10</v>
      </c>
      <c r="C444" s="62" t="s">
        <v>72</v>
      </c>
      <c r="D444" s="26" t="s">
        <v>44</v>
      </c>
      <c r="E444" s="26"/>
      <c r="F444" s="26" t="s">
        <v>44</v>
      </c>
    </row>
    <row r="445" spans="1:6" x14ac:dyDescent="0.25">
      <c r="A445" s="96"/>
      <c r="B445" s="40">
        <v>11</v>
      </c>
      <c r="C445" s="62" t="s">
        <v>73</v>
      </c>
      <c r="D445" s="56" t="s">
        <v>125</v>
      </c>
      <c r="E445" s="26"/>
      <c r="F445" s="56" t="s">
        <v>91</v>
      </c>
    </row>
    <row r="446" spans="1:6" x14ac:dyDescent="0.25">
      <c r="A446" s="96"/>
      <c r="B446" s="40">
        <v>12</v>
      </c>
      <c r="C446" s="62" t="s">
        <v>76</v>
      </c>
      <c r="D446" s="56">
        <v>1000</v>
      </c>
      <c r="E446" s="26"/>
      <c r="F446" s="56">
        <f>+D448</f>
        <v>1000</v>
      </c>
    </row>
    <row r="447" spans="1:6" x14ac:dyDescent="0.25">
      <c r="A447" s="96"/>
      <c r="B447" s="40">
        <v>13</v>
      </c>
      <c r="C447" s="64" t="s">
        <v>57</v>
      </c>
      <c r="D447" s="58">
        <v>0</v>
      </c>
      <c r="E447" s="26"/>
      <c r="F447" s="58">
        <v>-1000</v>
      </c>
    </row>
    <row r="448" spans="1:6" x14ac:dyDescent="0.25">
      <c r="A448" s="96"/>
      <c r="B448" s="40">
        <v>14</v>
      </c>
      <c r="C448" s="64" t="s">
        <v>98</v>
      </c>
      <c r="D448" s="71">
        <f>+D446+D447</f>
        <v>1000</v>
      </c>
      <c r="E448" s="56"/>
      <c r="F448" s="71">
        <f>+F446+F447</f>
        <v>0</v>
      </c>
    </row>
    <row r="449" spans="1:6" x14ac:dyDescent="0.25">
      <c r="A449" s="96"/>
      <c r="B449" s="40">
        <v>15</v>
      </c>
      <c r="C449" s="64" t="s">
        <v>75</v>
      </c>
      <c r="D449" s="71">
        <v>850</v>
      </c>
      <c r="E449" s="56"/>
      <c r="F449" s="72">
        <f>+D451</f>
        <v>800</v>
      </c>
    </row>
    <row r="450" spans="1:6" x14ac:dyDescent="0.25">
      <c r="A450" s="96"/>
      <c r="B450" s="40">
        <v>16</v>
      </c>
      <c r="C450" s="61" t="s">
        <v>34</v>
      </c>
      <c r="D450" s="59" t="s">
        <v>41</v>
      </c>
      <c r="E450" s="29"/>
      <c r="F450" s="59" t="s">
        <v>168</v>
      </c>
    </row>
    <row r="451" spans="1:6" x14ac:dyDescent="0.25">
      <c r="A451" s="96"/>
      <c r="B451" s="40">
        <v>17</v>
      </c>
      <c r="C451" s="63" t="s">
        <v>40</v>
      </c>
      <c r="D451" s="51">
        <f>+D447+D449-D450</f>
        <v>800</v>
      </c>
      <c r="E451" s="70"/>
      <c r="F451" s="51">
        <f>+F447+F449-F450</f>
        <v>0</v>
      </c>
    </row>
    <row r="452" spans="1:6" x14ac:dyDescent="0.25">
      <c r="A452" s="96"/>
      <c r="B452" s="40">
        <v>18</v>
      </c>
      <c r="C452" s="63" t="s">
        <v>35</v>
      </c>
      <c r="D452" s="74">
        <v>10</v>
      </c>
      <c r="E452" s="70"/>
      <c r="F452" s="74">
        <f>-F447-40</f>
        <v>960</v>
      </c>
    </row>
    <row r="453" spans="1:6" ht="15.75" thickBot="1" x14ac:dyDescent="0.3">
      <c r="A453" s="96"/>
      <c r="B453" s="41">
        <v>19</v>
      </c>
      <c r="C453" s="65" t="s">
        <v>36</v>
      </c>
      <c r="D453" s="51">
        <f>+D447-D450+D452</f>
        <v>-40</v>
      </c>
      <c r="E453" s="42"/>
      <c r="F453" s="51">
        <f>+F447-F450+F452</f>
        <v>160</v>
      </c>
    </row>
  </sheetData>
  <mergeCells count="5">
    <mergeCell ref="B1:D1"/>
    <mergeCell ref="C4:G4"/>
    <mergeCell ref="C5:G5"/>
    <mergeCell ref="C3:G3"/>
    <mergeCell ref="C6:G6"/>
  </mergeCells>
  <printOptions horizontalCentered="1" verticalCentered="1"/>
  <pageMargins left="0.7" right="0.7" top="0.75" bottom="0.75" header="0.3" footer="0.3"/>
  <pageSetup scale="89" fitToHeight="10" orientation="portrait" r:id="rId1"/>
  <headerFooter>
    <oddHeader>&amp;C&amp;"Arial,Regular"&amp;14TRACS 202D
Section 7 Record Examples</oddHeader>
    <oddFooter>&amp;L&amp;8page &amp;P of &amp;N&amp;R&amp;8revised 10/21/2013</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4"/>
  <sheetViews>
    <sheetView workbookViewId="0">
      <selection activeCell="B1" sqref="B1:D1"/>
    </sheetView>
  </sheetViews>
  <sheetFormatPr defaultRowHeight="15" x14ac:dyDescent="0.25"/>
  <cols>
    <col min="3" max="3" width="30.42578125" customWidth="1"/>
    <col min="4" max="4" width="13.28515625" customWidth="1"/>
    <col min="5" max="5" width="16.42578125" customWidth="1"/>
    <col min="6" max="6" width="14.140625" customWidth="1"/>
  </cols>
  <sheetData>
    <row r="1" spans="1:9" x14ac:dyDescent="0.25">
      <c r="A1" s="96"/>
      <c r="B1" s="132" t="s">
        <v>86</v>
      </c>
      <c r="C1" s="132"/>
      <c r="D1" s="132"/>
      <c r="E1" s="19" t="s">
        <v>173</v>
      </c>
      <c r="F1" s="67" t="s">
        <v>88</v>
      </c>
      <c r="I1" s="79"/>
    </row>
    <row r="2" spans="1:9" x14ac:dyDescent="0.25">
      <c r="A2" s="96"/>
      <c r="B2" s="48"/>
      <c r="C2" s="1" t="s">
        <v>65</v>
      </c>
      <c r="D2" s="1"/>
      <c r="E2" s="48"/>
    </row>
    <row r="3" spans="1:9" ht="30.75" customHeight="1" x14ac:dyDescent="0.25">
      <c r="A3" s="96"/>
      <c r="B3" s="48"/>
      <c r="C3" s="134" t="s">
        <v>69</v>
      </c>
      <c r="D3" s="135"/>
      <c r="E3" s="136"/>
    </row>
    <row r="4" spans="1:9" ht="32.25" customHeight="1" x14ac:dyDescent="0.25">
      <c r="A4" s="96"/>
      <c r="B4" s="48"/>
      <c r="C4" s="112" t="s">
        <v>87</v>
      </c>
      <c r="D4" s="112"/>
      <c r="E4" s="112"/>
    </row>
    <row r="5" spans="1:9" ht="14.25" customHeight="1" x14ac:dyDescent="0.25">
      <c r="A5" s="96"/>
      <c r="B5" s="48"/>
      <c r="C5" s="133"/>
      <c r="D5" s="133"/>
      <c r="E5" s="133"/>
    </row>
    <row r="6" spans="1:9" x14ac:dyDescent="0.25">
      <c r="A6" s="96"/>
    </row>
    <row r="7" spans="1:9" ht="15.75" thickBot="1" x14ac:dyDescent="0.3">
      <c r="A7" s="96" t="s">
        <v>172</v>
      </c>
      <c r="B7" s="48"/>
      <c r="C7" s="3"/>
      <c r="D7" s="80"/>
      <c r="E7" s="1"/>
      <c r="F7" s="1"/>
    </row>
    <row r="8" spans="1:9" x14ac:dyDescent="0.25">
      <c r="A8" s="96">
        <v>1</v>
      </c>
      <c r="B8" s="31" t="s">
        <v>97</v>
      </c>
      <c r="C8" s="32"/>
      <c r="D8" s="34"/>
      <c r="E8" s="34"/>
    </row>
    <row r="9" spans="1:9" ht="60" x14ac:dyDescent="0.25">
      <c r="A9" s="96"/>
      <c r="B9" s="37"/>
      <c r="C9" s="38"/>
      <c r="D9" s="30" t="s">
        <v>99</v>
      </c>
      <c r="E9" s="30" t="s">
        <v>80</v>
      </c>
      <c r="F9" s="30" t="s">
        <v>95</v>
      </c>
    </row>
    <row r="10" spans="1:9" x14ac:dyDescent="0.25">
      <c r="A10" s="96"/>
      <c r="B10" s="40" t="s">
        <v>48</v>
      </c>
      <c r="C10" s="63"/>
      <c r="D10" s="26"/>
      <c r="E10" s="26"/>
      <c r="F10" s="26"/>
    </row>
    <row r="11" spans="1:9" x14ac:dyDescent="0.25">
      <c r="A11" s="96"/>
      <c r="B11" s="40">
        <v>3</v>
      </c>
      <c r="C11" s="63" t="s">
        <v>78</v>
      </c>
      <c r="D11" s="26" t="s">
        <v>79</v>
      </c>
      <c r="E11" s="26" t="s">
        <v>79</v>
      </c>
      <c r="F11" s="26" t="s">
        <v>79</v>
      </c>
    </row>
    <row r="12" spans="1:9" x14ac:dyDescent="0.25">
      <c r="A12" s="96"/>
      <c r="B12" s="40">
        <v>4</v>
      </c>
      <c r="C12" s="61" t="s">
        <v>38</v>
      </c>
      <c r="D12" s="27" t="s">
        <v>24</v>
      </c>
      <c r="E12" s="27" t="s">
        <v>24</v>
      </c>
      <c r="F12" s="27" t="s">
        <v>24</v>
      </c>
    </row>
    <row r="13" spans="1:9" x14ac:dyDescent="0.25">
      <c r="A13" s="96"/>
      <c r="B13" s="40">
        <v>5</v>
      </c>
      <c r="C13" s="61" t="s">
        <v>39</v>
      </c>
      <c r="D13" s="27" t="s">
        <v>25</v>
      </c>
      <c r="E13" s="27" t="s">
        <v>25</v>
      </c>
      <c r="F13" s="27" t="s">
        <v>25</v>
      </c>
    </row>
    <row r="14" spans="1:9" x14ac:dyDescent="0.25">
      <c r="A14" s="96"/>
      <c r="B14" s="40">
        <v>6</v>
      </c>
      <c r="C14" s="61" t="s">
        <v>32</v>
      </c>
      <c r="D14" s="28" t="s">
        <v>27</v>
      </c>
      <c r="E14" s="28" t="s">
        <v>27</v>
      </c>
      <c r="F14" s="28" t="s">
        <v>27</v>
      </c>
    </row>
    <row r="15" spans="1:9" x14ac:dyDescent="0.25">
      <c r="A15" s="96"/>
      <c r="B15" s="40">
        <v>7</v>
      </c>
      <c r="C15" s="61" t="s">
        <v>33</v>
      </c>
      <c r="D15" s="27" t="s">
        <v>26</v>
      </c>
      <c r="E15" s="27" t="s">
        <v>26</v>
      </c>
      <c r="F15" s="27" t="s">
        <v>26</v>
      </c>
    </row>
    <row r="16" spans="1:9" x14ac:dyDescent="0.25">
      <c r="A16" s="96"/>
      <c r="B16" s="40">
        <v>8</v>
      </c>
      <c r="C16" s="62" t="s">
        <v>64</v>
      </c>
      <c r="D16" s="76">
        <v>42370</v>
      </c>
      <c r="E16" s="76">
        <v>42370</v>
      </c>
      <c r="F16" s="76">
        <v>42370</v>
      </c>
    </row>
    <row r="17" spans="1:6" s="48" customFormat="1" x14ac:dyDescent="0.25">
      <c r="A17" s="96"/>
      <c r="B17" s="40">
        <v>9</v>
      </c>
      <c r="C17" s="62" t="s">
        <v>85</v>
      </c>
      <c r="D17" s="76">
        <v>44196</v>
      </c>
      <c r="E17" s="76">
        <v>44196</v>
      </c>
      <c r="F17" s="76">
        <v>44196</v>
      </c>
    </row>
    <row r="18" spans="1:6" x14ac:dyDescent="0.25">
      <c r="A18" s="96"/>
      <c r="B18" s="40">
        <v>10</v>
      </c>
      <c r="C18" s="62" t="s">
        <v>181</v>
      </c>
      <c r="D18" s="56" t="s">
        <v>81</v>
      </c>
      <c r="E18" s="56" t="s">
        <v>81</v>
      </c>
      <c r="F18" s="56" t="s">
        <v>84</v>
      </c>
    </row>
    <row r="19" spans="1:6" x14ac:dyDescent="0.25">
      <c r="A19" s="96"/>
      <c r="B19" s="40">
        <v>11</v>
      </c>
      <c r="C19" s="62" t="s">
        <v>73</v>
      </c>
      <c r="D19" s="56" t="s">
        <v>125</v>
      </c>
      <c r="E19" s="56" t="s">
        <v>125</v>
      </c>
      <c r="F19" s="56" t="s">
        <v>91</v>
      </c>
    </row>
    <row r="20" spans="1:6" x14ac:dyDescent="0.25">
      <c r="A20" s="96"/>
      <c r="B20" s="40">
        <v>12</v>
      </c>
      <c r="C20" s="62" t="s">
        <v>76</v>
      </c>
      <c r="D20" s="73">
        <v>0</v>
      </c>
      <c r="E20" s="73">
        <f>+D22</f>
        <v>0</v>
      </c>
      <c r="F20" s="73">
        <f>+E22</f>
        <v>0</v>
      </c>
    </row>
    <row r="21" spans="1:6" x14ac:dyDescent="0.25">
      <c r="A21" s="96"/>
      <c r="B21" s="40">
        <v>13</v>
      </c>
      <c r="C21" s="64" t="s">
        <v>57</v>
      </c>
      <c r="D21" s="75">
        <v>0</v>
      </c>
      <c r="E21" s="75">
        <v>0</v>
      </c>
      <c r="F21" s="75">
        <v>0</v>
      </c>
    </row>
    <row r="22" spans="1:6" x14ac:dyDescent="0.25">
      <c r="A22" s="96"/>
      <c r="B22" s="40">
        <v>14</v>
      </c>
      <c r="C22" s="64" t="s">
        <v>74</v>
      </c>
      <c r="D22" s="71">
        <f>+D20+D21</f>
        <v>0</v>
      </c>
      <c r="E22" s="71">
        <f>+E20+E21</f>
        <v>0</v>
      </c>
      <c r="F22" s="71">
        <f>+F20+F21</f>
        <v>0</v>
      </c>
    </row>
    <row r="23" spans="1:6" x14ac:dyDescent="0.25">
      <c r="A23" s="96"/>
      <c r="B23" s="40">
        <v>15</v>
      </c>
      <c r="C23" s="64" t="s">
        <v>75</v>
      </c>
      <c r="D23" s="71">
        <v>0</v>
      </c>
      <c r="E23" s="72">
        <f>+D25</f>
        <v>50</v>
      </c>
      <c r="F23" s="72">
        <f>+E25</f>
        <v>100</v>
      </c>
    </row>
    <row r="24" spans="1:6" x14ac:dyDescent="0.25">
      <c r="A24" s="96"/>
      <c r="B24" s="40">
        <v>16</v>
      </c>
      <c r="C24" s="61" t="s">
        <v>34</v>
      </c>
      <c r="D24" s="59" t="s">
        <v>42</v>
      </c>
      <c r="E24" s="59" t="s">
        <v>42</v>
      </c>
      <c r="F24" s="59" t="s">
        <v>62</v>
      </c>
    </row>
    <row r="25" spans="1:6" x14ac:dyDescent="0.25">
      <c r="A25" s="96"/>
      <c r="B25" s="40">
        <v>17</v>
      </c>
      <c r="C25" s="63" t="s">
        <v>40</v>
      </c>
      <c r="D25" s="93">
        <f>+D23-D24</f>
        <v>50</v>
      </c>
      <c r="E25" s="93">
        <f>+E23-E24</f>
        <v>100</v>
      </c>
      <c r="F25" s="93">
        <f>+F23-F24</f>
        <v>0</v>
      </c>
    </row>
    <row r="26" spans="1:6" x14ac:dyDescent="0.25">
      <c r="A26" s="96"/>
      <c r="B26" s="40">
        <v>18</v>
      </c>
      <c r="C26" s="63" t="s">
        <v>35</v>
      </c>
      <c r="D26" s="74">
        <v>0</v>
      </c>
      <c r="E26" s="74">
        <v>0</v>
      </c>
      <c r="F26" s="74">
        <v>0</v>
      </c>
    </row>
    <row r="27" spans="1:6" ht="15.75" thickBot="1" x14ac:dyDescent="0.3">
      <c r="A27" s="96"/>
      <c r="B27" s="41">
        <v>19</v>
      </c>
      <c r="C27" s="65" t="s">
        <v>36</v>
      </c>
      <c r="D27" s="51">
        <f>+D21-D24+D26</f>
        <v>50</v>
      </c>
      <c r="E27" s="51">
        <f>+E21-E24+E26</f>
        <v>50</v>
      </c>
      <c r="F27" s="51">
        <f>+F21-F24+F26</f>
        <v>-100</v>
      </c>
    </row>
    <row r="28" spans="1:6" x14ac:dyDescent="0.25">
      <c r="A28" s="96"/>
    </row>
    <row r="29" spans="1:6" x14ac:dyDescent="0.25">
      <c r="A29" s="96"/>
    </row>
    <row r="30" spans="1:6" ht="15.75" thickBot="1" x14ac:dyDescent="0.3">
      <c r="A30" s="96"/>
    </row>
    <row r="31" spans="1:6" x14ac:dyDescent="0.25">
      <c r="A31" s="96">
        <v>2</v>
      </c>
      <c r="B31" s="31" t="s">
        <v>96</v>
      </c>
      <c r="C31" s="32"/>
      <c r="D31" s="34"/>
      <c r="E31" s="34"/>
      <c r="F31" s="48"/>
    </row>
    <row r="32" spans="1:6" ht="60" x14ac:dyDescent="0.25">
      <c r="A32" s="96"/>
      <c r="B32" s="37"/>
      <c r="C32" s="38"/>
      <c r="D32" s="30" t="s">
        <v>99</v>
      </c>
      <c r="E32" s="30" t="s">
        <v>80</v>
      </c>
      <c r="F32" s="30" t="s">
        <v>83</v>
      </c>
    </row>
    <row r="33" spans="1:6" x14ac:dyDescent="0.25">
      <c r="A33" s="96"/>
      <c r="B33" s="40" t="s">
        <v>48</v>
      </c>
      <c r="C33" s="63"/>
      <c r="D33" s="26"/>
      <c r="E33" s="26"/>
      <c r="F33" s="26"/>
    </row>
    <row r="34" spans="1:6" x14ac:dyDescent="0.25">
      <c r="A34" s="96"/>
      <c r="B34" s="40">
        <v>3</v>
      </c>
      <c r="C34" s="63" t="s">
        <v>78</v>
      </c>
      <c r="D34" s="26" t="s">
        <v>79</v>
      </c>
      <c r="E34" s="26" t="s">
        <v>79</v>
      </c>
      <c r="F34" s="26" t="s">
        <v>79</v>
      </c>
    </row>
    <row r="35" spans="1:6" x14ac:dyDescent="0.25">
      <c r="A35" s="96"/>
      <c r="B35" s="40">
        <v>4</v>
      </c>
      <c r="C35" s="61" t="s">
        <v>38</v>
      </c>
      <c r="D35" s="27" t="s">
        <v>24</v>
      </c>
      <c r="E35" s="27" t="s">
        <v>24</v>
      </c>
      <c r="F35" s="27" t="s">
        <v>24</v>
      </c>
    </row>
    <row r="36" spans="1:6" x14ac:dyDescent="0.25">
      <c r="A36" s="96"/>
      <c r="B36" s="40">
        <v>5</v>
      </c>
      <c r="C36" s="61" t="s">
        <v>39</v>
      </c>
      <c r="D36" s="27" t="s">
        <v>25</v>
      </c>
      <c r="E36" s="27" t="s">
        <v>25</v>
      </c>
      <c r="F36" s="27" t="s">
        <v>25</v>
      </c>
    </row>
    <row r="37" spans="1:6" x14ac:dyDescent="0.25">
      <c r="A37" s="96"/>
      <c r="B37" s="40">
        <v>6</v>
      </c>
      <c r="C37" s="61" t="s">
        <v>32</v>
      </c>
      <c r="D37" s="28" t="s">
        <v>27</v>
      </c>
      <c r="E37" s="28" t="s">
        <v>27</v>
      </c>
      <c r="F37" s="28" t="s">
        <v>27</v>
      </c>
    </row>
    <row r="38" spans="1:6" x14ac:dyDescent="0.25">
      <c r="A38" s="96"/>
      <c r="B38" s="40">
        <v>7</v>
      </c>
      <c r="C38" s="61" t="s">
        <v>33</v>
      </c>
      <c r="D38" s="27" t="s">
        <v>26</v>
      </c>
      <c r="E38" s="27" t="s">
        <v>26</v>
      </c>
      <c r="F38" s="27" t="s">
        <v>26</v>
      </c>
    </row>
    <row r="39" spans="1:6" x14ac:dyDescent="0.25">
      <c r="A39" s="96"/>
      <c r="B39" s="40">
        <v>8</v>
      </c>
      <c r="C39" s="62" t="s">
        <v>64</v>
      </c>
      <c r="D39" s="76">
        <v>42370</v>
      </c>
      <c r="E39" s="76">
        <v>42370</v>
      </c>
      <c r="F39" s="76">
        <v>42370</v>
      </c>
    </row>
    <row r="40" spans="1:6" s="48" customFormat="1" x14ac:dyDescent="0.25">
      <c r="A40" s="96"/>
      <c r="B40" s="40">
        <v>9</v>
      </c>
      <c r="C40" s="62" t="s">
        <v>85</v>
      </c>
      <c r="D40" s="76">
        <v>44196</v>
      </c>
      <c r="E40" s="76">
        <v>44196</v>
      </c>
      <c r="F40" s="76">
        <v>44196</v>
      </c>
    </row>
    <row r="41" spans="1:6" x14ac:dyDescent="0.25">
      <c r="A41" s="96"/>
      <c r="B41" s="40">
        <v>10</v>
      </c>
      <c r="C41" s="62" t="s">
        <v>181</v>
      </c>
      <c r="D41" s="56" t="s">
        <v>81</v>
      </c>
      <c r="E41" s="56" t="s">
        <v>81</v>
      </c>
      <c r="F41" s="56" t="s">
        <v>82</v>
      </c>
    </row>
    <row r="42" spans="1:6" x14ac:dyDescent="0.25">
      <c r="A42" s="96"/>
      <c r="B42" s="40">
        <v>11</v>
      </c>
      <c r="C42" s="62" t="s">
        <v>73</v>
      </c>
      <c r="D42" s="56" t="s">
        <v>125</v>
      </c>
      <c r="E42" s="56" t="s">
        <v>125</v>
      </c>
      <c r="F42" s="56" t="s">
        <v>92</v>
      </c>
    </row>
    <row r="43" spans="1:6" x14ac:dyDescent="0.25">
      <c r="A43" s="96"/>
      <c r="B43" s="40">
        <v>12</v>
      </c>
      <c r="C43" s="62" t="s">
        <v>76</v>
      </c>
      <c r="D43" s="73">
        <v>0</v>
      </c>
      <c r="E43" s="73">
        <f>+D45</f>
        <v>0</v>
      </c>
      <c r="F43" s="73">
        <f>+E45</f>
        <v>0</v>
      </c>
    </row>
    <row r="44" spans="1:6" x14ac:dyDescent="0.25">
      <c r="A44" s="96"/>
      <c r="B44" s="40">
        <v>13</v>
      </c>
      <c r="C44" s="64" t="s">
        <v>57</v>
      </c>
      <c r="D44" s="75">
        <v>0</v>
      </c>
      <c r="E44" s="75">
        <v>0</v>
      </c>
      <c r="F44" s="75">
        <v>0</v>
      </c>
    </row>
    <row r="45" spans="1:6" x14ac:dyDescent="0.25">
      <c r="A45" s="96"/>
      <c r="B45" s="40">
        <v>14</v>
      </c>
      <c r="C45" s="64" t="s">
        <v>74</v>
      </c>
      <c r="D45" s="71">
        <f>+D43+D44</f>
        <v>0</v>
      </c>
      <c r="E45" s="71">
        <f>+E43+E44</f>
        <v>0</v>
      </c>
      <c r="F45" s="71">
        <f>+F43+F44</f>
        <v>0</v>
      </c>
    </row>
    <row r="46" spans="1:6" x14ac:dyDescent="0.25">
      <c r="A46" s="96"/>
      <c r="B46" s="40">
        <v>15</v>
      </c>
      <c r="C46" s="64" t="s">
        <v>75</v>
      </c>
      <c r="D46" s="71">
        <v>0</v>
      </c>
      <c r="E46" s="72">
        <f>+D48</f>
        <v>50</v>
      </c>
      <c r="F46" s="72">
        <f>+E48</f>
        <v>100</v>
      </c>
    </row>
    <row r="47" spans="1:6" x14ac:dyDescent="0.25">
      <c r="A47" s="96"/>
      <c r="B47" s="40">
        <v>16</v>
      </c>
      <c r="C47" s="61" t="s">
        <v>34</v>
      </c>
      <c r="D47" s="59" t="s">
        <v>42</v>
      </c>
      <c r="E47" s="59" t="s">
        <v>42</v>
      </c>
      <c r="F47" s="59" t="s">
        <v>62</v>
      </c>
    </row>
    <row r="48" spans="1:6" x14ac:dyDescent="0.25">
      <c r="A48" s="96"/>
      <c r="B48" s="40">
        <v>17</v>
      </c>
      <c r="C48" s="63" t="s">
        <v>40</v>
      </c>
      <c r="D48" s="93">
        <f>+D46-D47</f>
        <v>50</v>
      </c>
      <c r="E48" s="93">
        <f>+E46-E47</f>
        <v>100</v>
      </c>
      <c r="F48" s="93">
        <f>+F46-F47</f>
        <v>0</v>
      </c>
    </row>
    <row r="49" spans="1:6" x14ac:dyDescent="0.25">
      <c r="A49" s="96"/>
      <c r="B49" s="40">
        <v>18</v>
      </c>
      <c r="C49" s="63" t="s">
        <v>35</v>
      </c>
      <c r="D49" s="74">
        <v>0</v>
      </c>
      <c r="E49" s="74">
        <v>0</v>
      </c>
      <c r="F49" s="74">
        <v>100</v>
      </c>
    </row>
    <row r="50" spans="1:6" ht="15.75" thickBot="1" x14ac:dyDescent="0.3">
      <c r="A50" s="96"/>
      <c r="B50" s="41">
        <v>19</v>
      </c>
      <c r="C50" s="65" t="s">
        <v>36</v>
      </c>
      <c r="D50" s="51">
        <f>+D44-D47+D49</f>
        <v>50</v>
      </c>
      <c r="E50" s="51">
        <f>+E44-E47+E49</f>
        <v>50</v>
      </c>
      <c r="F50" s="51">
        <f>+F44-F47+F49</f>
        <v>0</v>
      </c>
    </row>
    <row r="51" spans="1:6" x14ac:dyDescent="0.25">
      <c r="A51" s="96"/>
    </row>
    <row r="52" spans="1:6" x14ac:dyDescent="0.25">
      <c r="A52" s="96"/>
    </row>
    <row r="53" spans="1:6" ht="15.75" thickBot="1" x14ac:dyDescent="0.3">
      <c r="A53" s="96"/>
    </row>
    <row r="54" spans="1:6" x14ac:dyDescent="0.25">
      <c r="A54" s="96">
        <v>3</v>
      </c>
      <c r="B54" s="31" t="s">
        <v>100</v>
      </c>
      <c r="C54" s="32"/>
      <c r="D54" s="34"/>
      <c r="E54" s="34"/>
    </row>
    <row r="55" spans="1:6" ht="45" x14ac:dyDescent="0.25">
      <c r="A55" s="96"/>
      <c r="B55" s="37"/>
      <c r="C55" s="38"/>
      <c r="D55" s="30" t="s">
        <v>101</v>
      </c>
      <c r="E55" s="30" t="s">
        <v>102</v>
      </c>
    </row>
    <row r="56" spans="1:6" x14ac:dyDescent="0.25">
      <c r="A56" s="96"/>
      <c r="B56" s="40" t="s">
        <v>48</v>
      </c>
      <c r="C56" s="63"/>
      <c r="D56" s="26"/>
      <c r="E56" s="26"/>
    </row>
    <row r="57" spans="1:6" x14ac:dyDescent="0.25">
      <c r="A57" s="96"/>
      <c r="B57" s="40">
        <v>3</v>
      </c>
      <c r="C57" s="63" t="s">
        <v>78</v>
      </c>
      <c r="D57" s="26" t="s">
        <v>79</v>
      </c>
      <c r="E57" s="26" t="s">
        <v>79</v>
      </c>
    </row>
    <row r="58" spans="1:6" x14ac:dyDescent="0.25">
      <c r="A58" s="96"/>
      <c r="B58" s="40">
        <v>4</v>
      </c>
      <c r="C58" s="61" t="s">
        <v>38</v>
      </c>
      <c r="D58" s="27" t="s">
        <v>24</v>
      </c>
      <c r="E58" s="27" t="s">
        <v>24</v>
      </c>
    </row>
    <row r="59" spans="1:6" x14ac:dyDescent="0.25">
      <c r="A59" s="96"/>
      <c r="B59" s="40">
        <v>5</v>
      </c>
      <c r="C59" s="61" t="s">
        <v>39</v>
      </c>
      <c r="D59" s="27" t="s">
        <v>25</v>
      </c>
      <c r="E59" s="27" t="s">
        <v>25</v>
      </c>
    </row>
    <row r="60" spans="1:6" x14ac:dyDescent="0.25">
      <c r="A60" s="96"/>
      <c r="B60" s="40">
        <v>6</v>
      </c>
      <c r="C60" s="61" t="s">
        <v>32</v>
      </c>
      <c r="D60" s="28" t="s">
        <v>27</v>
      </c>
      <c r="E60" s="28" t="s">
        <v>27</v>
      </c>
    </row>
    <row r="61" spans="1:6" x14ac:dyDescent="0.25">
      <c r="A61" s="96"/>
      <c r="B61" s="40">
        <v>7</v>
      </c>
      <c r="C61" s="61" t="s">
        <v>33</v>
      </c>
      <c r="D61" s="27" t="s">
        <v>26</v>
      </c>
      <c r="E61" s="27" t="s">
        <v>26</v>
      </c>
    </row>
    <row r="62" spans="1:6" x14ac:dyDescent="0.25">
      <c r="A62" s="96"/>
      <c r="B62" s="40">
        <v>8</v>
      </c>
      <c r="C62" s="62" t="s">
        <v>64</v>
      </c>
      <c r="D62" s="76">
        <v>42370</v>
      </c>
      <c r="E62" s="76">
        <v>42370</v>
      </c>
    </row>
    <row r="63" spans="1:6" x14ac:dyDescent="0.25">
      <c r="A63" s="96"/>
      <c r="B63" s="40">
        <v>9</v>
      </c>
      <c r="C63" s="62" t="s">
        <v>85</v>
      </c>
      <c r="D63" s="76">
        <v>44196</v>
      </c>
      <c r="E63" s="76">
        <v>44196</v>
      </c>
    </row>
    <row r="64" spans="1:6" x14ac:dyDescent="0.25">
      <c r="A64" s="96"/>
      <c r="B64" s="40">
        <v>10</v>
      </c>
      <c r="C64" s="62" t="s">
        <v>181</v>
      </c>
      <c r="D64" s="56" t="s">
        <v>182</v>
      </c>
      <c r="E64" s="56" t="s">
        <v>81</v>
      </c>
    </row>
    <row r="65" spans="1:5" x14ac:dyDescent="0.25">
      <c r="A65" s="96"/>
      <c r="B65" s="40">
        <v>11</v>
      </c>
      <c r="C65" s="62" t="s">
        <v>73</v>
      </c>
      <c r="D65" s="56" t="s">
        <v>125</v>
      </c>
      <c r="E65" s="56" t="s">
        <v>125</v>
      </c>
    </row>
    <row r="66" spans="1:5" x14ac:dyDescent="0.25">
      <c r="A66" s="96"/>
      <c r="B66" s="40">
        <v>12</v>
      </c>
      <c r="C66" s="62" t="s">
        <v>76</v>
      </c>
      <c r="D66" s="73">
        <v>0</v>
      </c>
      <c r="E66" s="73">
        <f>+D68</f>
        <v>0</v>
      </c>
    </row>
    <row r="67" spans="1:5" x14ac:dyDescent="0.25">
      <c r="A67" s="96"/>
      <c r="B67" s="40">
        <v>13</v>
      </c>
      <c r="C67" s="64" t="s">
        <v>57</v>
      </c>
      <c r="D67" s="75">
        <v>0</v>
      </c>
      <c r="E67" s="75">
        <v>0</v>
      </c>
    </row>
    <row r="68" spans="1:5" x14ac:dyDescent="0.25">
      <c r="A68" s="96"/>
      <c r="B68" s="40">
        <v>14</v>
      </c>
      <c r="C68" s="64" t="s">
        <v>74</v>
      </c>
      <c r="D68" s="71">
        <f>+D66+D67</f>
        <v>0</v>
      </c>
      <c r="E68" s="71">
        <f>+E66+E67</f>
        <v>0</v>
      </c>
    </row>
    <row r="69" spans="1:5" x14ac:dyDescent="0.25">
      <c r="A69" s="96"/>
      <c r="B69" s="40">
        <v>15</v>
      </c>
      <c r="C69" s="64" t="s">
        <v>75</v>
      </c>
      <c r="D69" s="71">
        <v>0</v>
      </c>
      <c r="E69" s="72">
        <f>+D71</f>
        <v>0</v>
      </c>
    </row>
    <row r="70" spans="1:5" x14ac:dyDescent="0.25">
      <c r="A70" s="96"/>
      <c r="B70" s="40">
        <v>16</v>
      </c>
      <c r="C70" s="61" t="s">
        <v>34</v>
      </c>
      <c r="D70" s="59" t="s">
        <v>43</v>
      </c>
      <c r="E70" s="59" t="s">
        <v>42</v>
      </c>
    </row>
    <row r="71" spans="1:5" x14ac:dyDescent="0.25">
      <c r="A71" s="96"/>
      <c r="B71" s="40">
        <v>17</v>
      </c>
      <c r="C71" s="63" t="s">
        <v>40</v>
      </c>
      <c r="D71" s="93">
        <f>+D69-D70</f>
        <v>0</v>
      </c>
      <c r="E71" s="93">
        <f>+E69-E70</f>
        <v>50</v>
      </c>
    </row>
    <row r="72" spans="1:5" x14ac:dyDescent="0.25">
      <c r="A72" s="96"/>
      <c r="B72" s="40">
        <v>18</v>
      </c>
      <c r="C72" s="63" t="s">
        <v>35</v>
      </c>
      <c r="D72" s="74">
        <v>0</v>
      </c>
      <c r="E72" s="74">
        <v>0</v>
      </c>
    </row>
    <row r="73" spans="1:5" ht="15.75" thickBot="1" x14ac:dyDescent="0.3">
      <c r="A73" s="96"/>
      <c r="B73" s="41">
        <v>19</v>
      </c>
      <c r="C73" s="65" t="s">
        <v>36</v>
      </c>
      <c r="D73" s="51">
        <f>+D67-D70+D72</f>
        <v>0</v>
      </c>
      <c r="E73" s="51">
        <f>+E67-E70+E72</f>
        <v>50</v>
      </c>
    </row>
    <row r="74" spans="1:5" x14ac:dyDescent="0.25">
      <c r="A74" s="96"/>
    </row>
  </sheetData>
  <mergeCells count="4">
    <mergeCell ref="B1:D1"/>
    <mergeCell ref="C3:E3"/>
    <mergeCell ref="C4:E4"/>
    <mergeCell ref="C5:E5"/>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25"/>
  <sheetViews>
    <sheetView workbookViewId="0">
      <pane xSplit="2" ySplit="4" topLeftCell="C5" activePane="bottomRight" state="frozen"/>
      <selection pane="topRight" activeCell="B1" sqref="B1"/>
      <selection pane="bottomLeft" activeCell="A5" sqref="A5"/>
      <selection pane="bottomRight" activeCell="R115" sqref="R115"/>
    </sheetView>
  </sheetViews>
  <sheetFormatPr defaultRowHeight="15" x14ac:dyDescent="0.25"/>
  <cols>
    <col min="1" max="1" width="9.85546875" style="48" customWidth="1"/>
    <col min="2" max="2" width="5.7109375" customWidth="1"/>
    <col min="3" max="3" width="7.42578125" customWidth="1"/>
    <col min="4" max="4" width="11" customWidth="1"/>
    <col min="5" max="5" width="12" customWidth="1"/>
    <col min="6" max="6" width="10.42578125" customWidth="1"/>
    <col min="8" max="8" width="10.42578125" customWidth="1"/>
    <col min="10" max="10" width="10.28515625" customWidth="1"/>
    <col min="11" max="11" width="11.42578125" customWidth="1"/>
    <col min="13" max="13" width="11.28515625" customWidth="1"/>
    <col min="15" max="15" width="10.7109375" customWidth="1"/>
    <col min="18" max="18" width="3.85546875" customWidth="1"/>
    <col min="21" max="21" width="11.28515625" customWidth="1"/>
  </cols>
  <sheetData>
    <row r="1" spans="1:22" x14ac:dyDescent="0.25">
      <c r="A1" s="101" t="s">
        <v>200</v>
      </c>
      <c r="B1" s="101"/>
      <c r="C1" s="101"/>
      <c r="D1" s="101"/>
      <c r="F1" s="81" t="s">
        <v>127</v>
      </c>
      <c r="G1" s="81"/>
      <c r="H1" s="48"/>
      <c r="I1" s="48" t="s">
        <v>165</v>
      </c>
      <c r="J1" s="99">
        <v>42867</v>
      </c>
      <c r="K1" s="48"/>
      <c r="L1" s="67" t="s">
        <v>88</v>
      </c>
      <c r="M1" s="67"/>
      <c r="O1" s="48"/>
      <c r="P1" s="48"/>
      <c r="Q1" s="48"/>
      <c r="R1" s="48"/>
      <c r="S1" s="48"/>
      <c r="T1" s="48"/>
      <c r="U1" s="48"/>
      <c r="V1" s="48"/>
    </row>
    <row r="2" spans="1:22" s="48" customFormat="1" x14ac:dyDescent="0.25">
      <c r="G2" s="1"/>
      <c r="K2" s="82"/>
    </row>
    <row r="3" spans="1:22" x14ac:dyDescent="0.25">
      <c r="B3" s="48"/>
      <c r="C3" s="48"/>
      <c r="D3" s="48"/>
      <c r="E3" s="48"/>
      <c r="F3" s="48"/>
      <c r="G3" s="48"/>
      <c r="H3" s="48"/>
      <c r="I3" s="48"/>
      <c r="J3" s="48" t="s">
        <v>128</v>
      </c>
      <c r="K3" s="48"/>
      <c r="L3" s="48"/>
      <c r="M3" s="48"/>
      <c r="N3" s="48"/>
      <c r="O3" s="48"/>
      <c r="P3" s="48"/>
      <c r="Q3" s="48"/>
      <c r="R3" s="48"/>
      <c r="S3" s="48"/>
      <c r="T3" s="48"/>
      <c r="U3" s="48"/>
      <c r="V3" s="48"/>
    </row>
    <row r="4" spans="1:22" x14ac:dyDescent="0.25">
      <c r="A4" s="96" t="s">
        <v>172</v>
      </c>
      <c r="B4" s="48" t="s">
        <v>129</v>
      </c>
      <c r="C4" s="48" t="s">
        <v>130</v>
      </c>
      <c r="D4" s="48" t="s">
        <v>131</v>
      </c>
      <c r="E4" s="48" t="s">
        <v>132</v>
      </c>
      <c r="F4" s="48" t="s">
        <v>133</v>
      </c>
      <c r="G4" s="48" t="s">
        <v>73</v>
      </c>
      <c r="H4" s="48" t="s">
        <v>134</v>
      </c>
      <c r="I4" s="103" t="s">
        <v>135</v>
      </c>
      <c r="J4" s="48" t="s">
        <v>136</v>
      </c>
      <c r="K4" s="48" t="s">
        <v>137</v>
      </c>
      <c r="L4" s="103" t="s">
        <v>2</v>
      </c>
      <c r="M4" s="48" t="s">
        <v>138</v>
      </c>
      <c r="N4" s="103" t="s">
        <v>139</v>
      </c>
      <c r="O4" s="48" t="s">
        <v>140</v>
      </c>
      <c r="P4" s="48" t="s">
        <v>141</v>
      </c>
      <c r="Q4" s="48" t="s">
        <v>142</v>
      </c>
      <c r="R4" s="48"/>
      <c r="S4" s="48" t="s">
        <v>143</v>
      </c>
      <c r="T4" s="48"/>
      <c r="U4" s="48"/>
      <c r="V4" s="48"/>
    </row>
    <row r="5" spans="1:22" s="48" customFormat="1" x14ac:dyDescent="0.25">
      <c r="A5" s="48">
        <v>1</v>
      </c>
      <c r="C5" s="100" t="s">
        <v>174</v>
      </c>
      <c r="D5" s="100"/>
      <c r="E5" s="100"/>
      <c r="F5" s="100"/>
      <c r="G5" s="100"/>
    </row>
    <row r="6" spans="1:22" x14ac:dyDescent="0.25">
      <c r="B6" s="48" t="s">
        <v>77</v>
      </c>
      <c r="C6" s="48">
        <v>1</v>
      </c>
      <c r="D6" s="82">
        <v>42370</v>
      </c>
      <c r="E6" s="48"/>
      <c r="F6" s="48"/>
      <c r="G6" s="48"/>
      <c r="H6" s="48">
        <v>0</v>
      </c>
      <c r="I6" s="48">
        <v>0</v>
      </c>
      <c r="J6" s="101">
        <f>+H6+I6</f>
        <v>0</v>
      </c>
      <c r="K6" s="48">
        <v>0</v>
      </c>
      <c r="L6" s="48">
        <v>0</v>
      </c>
      <c r="M6" s="83">
        <f>+I6+K6-L6</f>
        <v>0</v>
      </c>
      <c r="N6" s="48">
        <v>0</v>
      </c>
      <c r="O6" s="48">
        <v>0</v>
      </c>
      <c r="P6" s="48" t="s">
        <v>144</v>
      </c>
      <c r="Q6" s="48" t="s">
        <v>145</v>
      </c>
      <c r="R6" s="48"/>
      <c r="S6" s="48"/>
      <c r="T6" s="48"/>
      <c r="U6" s="48"/>
      <c r="V6" s="48"/>
    </row>
    <row r="7" spans="1:22" x14ac:dyDescent="0.25">
      <c r="B7" s="48" t="s">
        <v>77</v>
      </c>
      <c r="C7" s="48">
        <v>1</v>
      </c>
      <c r="D7" s="82">
        <v>42370</v>
      </c>
      <c r="E7" s="48"/>
      <c r="F7" s="48" t="s">
        <v>190</v>
      </c>
      <c r="G7" s="48" t="s">
        <v>125</v>
      </c>
      <c r="H7" s="101">
        <f>+J6</f>
        <v>0</v>
      </c>
      <c r="I7" s="81">
        <v>1000</v>
      </c>
      <c r="J7" s="48">
        <f>+H7+I7</f>
        <v>1000</v>
      </c>
      <c r="K7" s="83">
        <f>+M6</f>
        <v>0</v>
      </c>
      <c r="L7" s="81">
        <v>50</v>
      </c>
      <c r="M7" s="48">
        <f>+I7+K7-L7</f>
        <v>950</v>
      </c>
      <c r="N7" s="81">
        <v>0</v>
      </c>
      <c r="O7" s="48">
        <f>+I7-L7+N7</f>
        <v>950</v>
      </c>
      <c r="P7" s="48"/>
      <c r="Q7" s="48" t="s">
        <v>146</v>
      </c>
      <c r="R7" s="48"/>
      <c r="S7" s="48" t="str">
        <f>IF(ABS(N7)&gt;(ABS(L7)*0.2),"Bad","Good")</f>
        <v>Good</v>
      </c>
      <c r="T7" s="48" t="s">
        <v>147</v>
      </c>
      <c r="U7" s="48"/>
      <c r="V7" s="48"/>
    </row>
    <row r="8" spans="1:22" x14ac:dyDescent="0.25">
      <c r="B8" s="48" t="s">
        <v>77</v>
      </c>
      <c r="C8" s="48">
        <v>1</v>
      </c>
      <c r="D8" s="82">
        <v>42370</v>
      </c>
      <c r="E8" s="48"/>
      <c r="F8" s="48" t="s">
        <v>190</v>
      </c>
      <c r="G8" s="48" t="s">
        <v>125</v>
      </c>
      <c r="H8" s="48">
        <f>+J7</f>
        <v>1000</v>
      </c>
      <c r="I8" s="81">
        <v>0</v>
      </c>
      <c r="J8" s="48">
        <f>+H8+I8</f>
        <v>1000</v>
      </c>
      <c r="K8" s="48">
        <f>+M7</f>
        <v>950</v>
      </c>
      <c r="L8" s="81">
        <v>50</v>
      </c>
      <c r="M8" s="48">
        <f t="shared" ref="M8:M22" si="0">+I8+K8-L8</f>
        <v>900</v>
      </c>
      <c r="N8" s="81">
        <v>0</v>
      </c>
      <c r="O8" s="48">
        <f>+I8-L8+N8</f>
        <v>-50</v>
      </c>
      <c r="P8" s="48"/>
      <c r="Q8" s="48" t="s">
        <v>148</v>
      </c>
      <c r="R8" s="48"/>
      <c r="S8" s="48" t="str">
        <f t="shared" ref="S8:S22" si="1">IF(ABS(N8)&gt;(ABS(L8)*0.2),"Bad","Good")</f>
        <v>Good</v>
      </c>
      <c r="T8" s="48"/>
      <c r="U8" s="48"/>
      <c r="V8" s="48"/>
    </row>
    <row r="9" spans="1:22" x14ac:dyDescent="0.25">
      <c r="B9" s="48" t="s">
        <v>77</v>
      </c>
      <c r="C9" s="48">
        <v>1</v>
      </c>
      <c r="D9" s="82">
        <v>42370</v>
      </c>
      <c r="E9" s="48"/>
      <c r="F9" s="48" t="s">
        <v>190</v>
      </c>
      <c r="G9" s="48" t="s">
        <v>125</v>
      </c>
      <c r="H9" s="48">
        <f t="shared" ref="H9:H22" si="2">+J8</f>
        <v>1000</v>
      </c>
      <c r="I9" s="81">
        <v>0</v>
      </c>
      <c r="J9" s="48">
        <f t="shared" ref="J9:J22" si="3">+H9+I9</f>
        <v>1000</v>
      </c>
      <c r="K9" s="48">
        <f t="shared" ref="K9:K22" si="4">+M8</f>
        <v>900</v>
      </c>
      <c r="L9" s="81">
        <v>50</v>
      </c>
      <c r="M9" s="48">
        <f t="shared" si="0"/>
        <v>850</v>
      </c>
      <c r="N9" s="81">
        <v>0</v>
      </c>
      <c r="O9" s="48">
        <f t="shared" ref="O9:O22" si="5">+I9-L9+N9</f>
        <v>-50</v>
      </c>
      <c r="P9" s="48"/>
      <c r="Q9" s="48" t="s">
        <v>149</v>
      </c>
      <c r="R9" s="48"/>
      <c r="S9" s="48" t="str">
        <f t="shared" si="1"/>
        <v>Good</v>
      </c>
      <c r="U9" s="1"/>
      <c r="V9" s="48"/>
    </row>
    <row r="10" spans="1:22" x14ac:dyDescent="0.25">
      <c r="B10" s="48" t="s">
        <v>77</v>
      </c>
      <c r="C10" s="48">
        <v>1</v>
      </c>
      <c r="D10" s="82">
        <v>42370</v>
      </c>
      <c r="E10" s="48"/>
      <c r="F10" s="48" t="s">
        <v>190</v>
      </c>
      <c r="G10" s="48" t="s">
        <v>125</v>
      </c>
      <c r="H10" s="48">
        <f t="shared" si="2"/>
        <v>1000</v>
      </c>
      <c r="I10" s="81">
        <v>0</v>
      </c>
      <c r="J10" s="48">
        <f t="shared" si="3"/>
        <v>1000</v>
      </c>
      <c r="K10" s="48">
        <f t="shared" si="4"/>
        <v>850</v>
      </c>
      <c r="L10" s="81">
        <v>50</v>
      </c>
      <c r="M10" s="48">
        <f t="shared" si="0"/>
        <v>800</v>
      </c>
      <c r="N10" s="81">
        <v>4</v>
      </c>
      <c r="O10" s="48">
        <f t="shared" si="5"/>
        <v>-46</v>
      </c>
      <c r="P10" s="48"/>
      <c r="Q10" s="101" t="s">
        <v>150</v>
      </c>
      <c r="R10" s="48"/>
      <c r="S10" s="48" t="str">
        <f t="shared" si="1"/>
        <v>Good</v>
      </c>
      <c r="T10" s="101" t="s">
        <v>205</v>
      </c>
      <c r="U10" s="101"/>
      <c r="V10" s="48"/>
    </row>
    <row r="11" spans="1:22" x14ac:dyDescent="0.25">
      <c r="B11" s="48" t="s">
        <v>77</v>
      </c>
      <c r="C11" s="48">
        <v>1</v>
      </c>
      <c r="D11" s="82">
        <v>42370</v>
      </c>
      <c r="E11" s="48"/>
      <c r="F11" s="48" t="s">
        <v>190</v>
      </c>
      <c r="G11" s="48" t="s">
        <v>125</v>
      </c>
      <c r="H11" s="48">
        <f t="shared" si="2"/>
        <v>1000</v>
      </c>
      <c r="I11" s="81">
        <v>0</v>
      </c>
      <c r="J11" s="48">
        <f t="shared" si="3"/>
        <v>1000</v>
      </c>
      <c r="K11" s="48">
        <f t="shared" si="4"/>
        <v>800</v>
      </c>
      <c r="L11" s="81">
        <v>50</v>
      </c>
      <c r="M11" s="48">
        <f t="shared" si="0"/>
        <v>750</v>
      </c>
      <c r="N11" s="81">
        <v>4</v>
      </c>
      <c r="O11" s="48">
        <f t="shared" si="5"/>
        <v>-46</v>
      </c>
      <c r="P11" s="48"/>
      <c r="Q11" s="101" t="s">
        <v>150</v>
      </c>
      <c r="R11" s="48"/>
      <c r="S11" s="48" t="str">
        <f t="shared" si="1"/>
        <v>Good</v>
      </c>
      <c r="T11" s="101" t="s">
        <v>205</v>
      </c>
      <c r="U11" s="101"/>
      <c r="V11" s="48"/>
    </row>
    <row r="12" spans="1:22" x14ac:dyDescent="0.25">
      <c r="B12" s="48" t="s">
        <v>77</v>
      </c>
      <c r="C12" s="48">
        <v>1</v>
      </c>
      <c r="D12" s="82">
        <v>42370</v>
      </c>
      <c r="E12" s="48"/>
      <c r="F12" s="48" t="s">
        <v>190</v>
      </c>
      <c r="G12" s="48" t="s">
        <v>125</v>
      </c>
      <c r="H12" s="48">
        <f t="shared" si="2"/>
        <v>1000</v>
      </c>
      <c r="I12" s="81">
        <v>0</v>
      </c>
      <c r="J12" s="48">
        <f t="shared" si="3"/>
        <v>1000</v>
      </c>
      <c r="K12" s="48">
        <f t="shared" si="4"/>
        <v>750</v>
      </c>
      <c r="L12" s="81">
        <v>50</v>
      </c>
      <c r="M12" s="48">
        <f t="shared" si="0"/>
        <v>700</v>
      </c>
      <c r="N12" s="81">
        <v>4</v>
      </c>
      <c r="O12" s="48">
        <f t="shared" si="5"/>
        <v>-46</v>
      </c>
      <c r="P12" s="48"/>
      <c r="Q12" s="101" t="s">
        <v>150</v>
      </c>
      <c r="R12" s="48"/>
      <c r="S12" s="48" t="str">
        <f t="shared" si="1"/>
        <v>Good</v>
      </c>
      <c r="T12" s="101" t="s">
        <v>205</v>
      </c>
      <c r="U12" s="101"/>
      <c r="V12" s="48"/>
    </row>
    <row r="13" spans="1:22" x14ac:dyDescent="0.25">
      <c r="B13" s="48" t="s">
        <v>77</v>
      </c>
      <c r="C13" s="48">
        <v>1</v>
      </c>
      <c r="D13" s="82">
        <v>42370</v>
      </c>
      <c r="E13" s="48"/>
      <c r="F13" s="48" t="s">
        <v>190</v>
      </c>
      <c r="G13" s="48" t="s">
        <v>125</v>
      </c>
      <c r="H13" s="48">
        <f t="shared" si="2"/>
        <v>1000</v>
      </c>
      <c r="I13" s="81">
        <v>0</v>
      </c>
      <c r="J13" s="48">
        <f t="shared" si="3"/>
        <v>1000</v>
      </c>
      <c r="K13" s="48">
        <f t="shared" si="4"/>
        <v>700</v>
      </c>
      <c r="L13" s="81">
        <v>0</v>
      </c>
      <c r="M13" s="48">
        <f t="shared" si="0"/>
        <v>700</v>
      </c>
      <c r="N13" s="81">
        <v>0</v>
      </c>
      <c r="O13" s="48">
        <f t="shared" si="5"/>
        <v>0</v>
      </c>
      <c r="P13" s="48"/>
      <c r="Q13" s="48" t="s">
        <v>151</v>
      </c>
      <c r="R13" s="48"/>
      <c r="S13" s="48" t="str">
        <f t="shared" si="1"/>
        <v>Good</v>
      </c>
      <c r="T13" s="48"/>
      <c r="U13" s="48"/>
      <c r="V13" s="48"/>
    </row>
    <row r="14" spans="1:22" x14ac:dyDescent="0.25">
      <c r="B14" s="48" t="s">
        <v>77</v>
      </c>
      <c r="C14" s="48">
        <v>1</v>
      </c>
      <c r="D14" s="82">
        <v>42370</v>
      </c>
      <c r="E14" s="48"/>
      <c r="F14" s="48" t="s">
        <v>190</v>
      </c>
      <c r="G14" s="48" t="s">
        <v>125</v>
      </c>
      <c r="H14" s="48">
        <f t="shared" si="2"/>
        <v>1000</v>
      </c>
      <c r="I14" s="81">
        <v>0</v>
      </c>
      <c r="J14" s="48">
        <f t="shared" si="3"/>
        <v>1000</v>
      </c>
      <c r="K14" s="48">
        <f t="shared" si="4"/>
        <v>700</v>
      </c>
      <c r="L14" s="81">
        <v>0</v>
      </c>
      <c r="M14" s="48">
        <f t="shared" si="0"/>
        <v>700</v>
      </c>
      <c r="N14" s="81">
        <v>0</v>
      </c>
      <c r="O14" s="48">
        <f t="shared" si="5"/>
        <v>0</v>
      </c>
      <c r="P14" s="48"/>
      <c r="Q14" s="48" t="s">
        <v>152</v>
      </c>
      <c r="R14" s="48"/>
      <c r="S14" s="48" t="str">
        <f t="shared" si="1"/>
        <v>Good</v>
      </c>
      <c r="T14" s="48"/>
      <c r="U14" s="48"/>
      <c r="V14" s="48"/>
    </row>
    <row r="15" spans="1:22" x14ac:dyDescent="0.25">
      <c r="B15" s="48" t="s">
        <v>77</v>
      </c>
      <c r="C15" s="48">
        <v>1</v>
      </c>
      <c r="D15" s="82">
        <v>42370</v>
      </c>
      <c r="E15" s="48"/>
      <c r="F15" s="48" t="s">
        <v>190</v>
      </c>
      <c r="G15" s="67" t="s">
        <v>125</v>
      </c>
      <c r="H15" s="48">
        <f t="shared" si="2"/>
        <v>1000</v>
      </c>
      <c r="I15" s="81">
        <v>0</v>
      </c>
      <c r="J15" s="48">
        <f t="shared" si="3"/>
        <v>1000</v>
      </c>
      <c r="K15" s="48">
        <f t="shared" si="4"/>
        <v>700</v>
      </c>
      <c r="L15" s="81">
        <v>0</v>
      </c>
      <c r="M15" s="48">
        <f t="shared" si="0"/>
        <v>700</v>
      </c>
      <c r="N15" s="81">
        <v>0</v>
      </c>
      <c r="O15" s="48">
        <f t="shared" si="5"/>
        <v>0</v>
      </c>
      <c r="P15" s="48"/>
      <c r="Q15" s="48" t="s">
        <v>154</v>
      </c>
      <c r="R15" s="48"/>
      <c r="S15" s="48" t="str">
        <f t="shared" si="1"/>
        <v>Good</v>
      </c>
      <c r="T15" s="48"/>
      <c r="U15" s="48"/>
      <c r="V15" s="48"/>
    </row>
    <row r="16" spans="1:22" x14ac:dyDescent="0.25">
      <c r="B16" s="48" t="s">
        <v>77</v>
      </c>
      <c r="C16" s="48">
        <v>1</v>
      </c>
      <c r="D16" s="82">
        <v>42370</v>
      </c>
      <c r="E16" s="48"/>
      <c r="F16" s="48" t="s">
        <v>190</v>
      </c>
      <c r="G16" s="48" t="s">
        <v>125</v>
      </c>
      <c r="H16" s="48">
        <f t="shared" si="2"/>
        <v>1000</v>
      </c>
      <c r="I16" s="81">
        <v>0</v>
      </c>
      <c r="J16" s="48">
        <f t="shared" si="3"/>
        <v>1000</v>
      </c>
      <c r="K16" s="48">
        <f t="shared" si="4"/>
        <v>700</v>
      </c>
      <c r="L16" s="81">
        <v>50</v>
      </c>
      <c r="M16" s="48">
        <f t="shared" si="0"/>
        <v>650</v>
      </c>
      <c r="N16" s="81">
        <v>10</v>
      </c>
      <c r="O16" s="48">
        <f t="shared" si="5"/>
        <v>-40</v>
      </c>
      <c r="P16" s="48"/>
      <c r="Q16" s="48" t="s">
        <v>155</v>
      </c>
      <c r="R16" s="48"/>
      <c r="S16" s="48" t="str">
        <f t="shared" si="1"/>
        <v>Good</v>
      </c>
      <c r="T16" s="48"/>
      <c r="U16" s="48"/>
      <c r="V16" s="48"/>
    </row>
    <row r="17" spans="1:22" x14ac:dyDescent="0.25">
      <c r="B17" s="48" t="s">
        <v>77</v>
      </c>
      <c r="C17" s="48">
        <v>1</v>
      </c>
      <c r="D17" s="82">
        <v>42370</v>
      </c>
      <c r="E17" s="48"/>
      <c r="F17" s="48" t="s">
        <v>190</v>
      </c>
      <c r="G17" s="48" t="s">
        <v>156</v>
      </c>
      <c r="H17" s="48">
        <f t="shared" si="2"/>
        <v>1000</v>
      </c>
      <c r="I17" s="81">
        <v>0</v>
      </c>
      <c r="J17" s="48">
        <f t="shared" si="3"/>
        <v>1000</v>
      </c>
      <c r="K17" s="48">
        <f t="shared" si="4"/>
        <v>650</v>
      </c>
      <c r="L17" s="81">
        <v>50</v>
      </c>
      <c r="M17" s="48">
        <f t="shared" si="0"/>
        <v>600</v>
      </c>
      <c r="N17" s="81">
        <v>11</v>
      </c>
      <c r="O17" s="48">
        <f t="shared" si="5"/>
        <v>-39</v>
      </c>
      <c r="P17" s="48"/>
      <c r="Q17" s="48" t="s">
        <v>157</v>
      </c>
      <c r="R17" s="48"/>
      <c r="S17" s="101" t="str">
        <f t="shared" si="1"/>
        <v>Bad</v>
      </c>
      <c r="T17" s="48"/>
      <c r="U17" s="48"/>
      <c r="V17" s="48"/>
    </row>
    <row r="18" spans="1:22" x14ac:dyDescent="0.25">
      <c r="B18" s="48" t="s">
        <v>77</v>
      </c>
      <c r="C18" s="48">
        <v>1</v>
      </c>
      <c r="D18" s="82">
        <v>42370</v>
      </c>
      <c r="E18" s="48"/>
      <c r="F18" s="48" t="s">
        <v>190</v>
      </c>
      <c r="G18" s="48" t="s">
        <v>156</v>
      </c>
      <c r="H18" s="48">
        <f t="shared" si="2"/>
        <v>1000</v>
      </c>
      <c r="I18" s="81">
        <v>0</v>
      </c>
      <c r="J18" s="48">
        <f t="shared" si="3"/>
        <v>1000</v>
      </c>
      <c r="K18" s="48">
        <f t="shared" si="4"/>
        <v>600</v>
      </c>
      <c r="L18" s="81">
        <v>0</v>
      </c>
      <c r="M18" s="48">
        <f t="shared" si="0"/>
        <v>600</v>
      </c>
      <c r="N18" s="81">
        <v>0</v>
      </c>
      <c r="O18" s="48">
        <f t="shared" si="5"/>
        <v>0</v>
      </c>
      <c r="P18" s="48"/>
      <c r="Q18" s="48" t="s">
        <v>158</v>
      </c>
      <c r="R18" s="48"/>
      <c r="S18" s="48" t="str">
        <f t="shared" si="1"/>
        <v>Good</v>
      </c>
      <c r="T18" s="48"/>
      <c r="U18" s="48"/>
      <c r="V18" s="48"/>
    </row>
    <row r="19" spans="1:22" x14ac:dyDescent="0.25">
      <c r="B19" s="48" t="s">
        <v>77</v>
      </c>
      <c r="C19" s="48">
        <v>1</v>
      </c>
      <c r="D19" s="82">
        <v>42370</v>
      </c>
      <c r="E19" s="48"/>
      <c r="F19" s="48" t="s">
        <v>190</v>
      </c>
      <c r="G19" s="48" t="s">
        <v>156</v>
      </c>
      <c r="H19" s="48">
        <f t="shared" si="2"/>
        <v>1000</v>
      </c>
      <c r="I19" s="81">
        <v>0</v>
      </c>
      <c r="J19" s="48">
        <f t="shared" si="3"/>
        <v>1000</v>
      </c>
      <c r="K19" s="48">
        <f t="shared" si="4"/>
        <v>600</v>
      </c>
      <c r="L19" s="81">
        <v>0</v>
      </c>
      <c r="M19" s="48">
        <f t="shared" si="0"/>
        <v>600</v>
      </c>
      <c r="N19" s="81">
        <v>0</v>
      </c>
      <c r="O19" s="48">
        <f t="shared" si="5"/>
        <v>0</v>
      </c>
      <c r="P19" s="48"/>
      <c r="Q19" s="48" t="s">
        <v>159</v>
      </c>
      <c r="R19" s="48"/>
      <c r="S19" s="48" t="str">
        <f t="shared" si="1"/>
        <v>Good</v>
      </c>
      <c r="T19" s="48"/>
      <c r="U19" s="48"/>
      <c r="V19" s="48"/>
    </row>
    <row r="20" spans="1:22" x14ac:dyDescent="0.25">
      <c r="B20" s="48" t="s">
        <v>77</v>
      </c>
      <c r="C20" s="48">
        <v>1</v>
      </c>
      <c r="D20" s="82">
        <v>42370</v>
      </c>
      <c r="E20" s="48"/>
      <c r="F20" s="48" t="s">
        <v>190</v>
      </c>
      <c r="G20" s="48" t="s">
        <v>156</v>
      </c>
      <c r="H20" s="48">
        <f t="shared" si="2"/>
        <v>1000</v>
      </c>
      <c r="I20" s="81">
        <v>0</v>
      </c>
      <c r="J20" s="48">
        <f t="shared" si="3"/>
        <v>1000</v>
      </c>
      <c r="K20" s="48">
        <f t="shared" si="4"/>
        <v>600</v>
      </c>
      <c r="L20" s="81">
        <v>0</v>
      </c>
      <c r="M20" s="48">
        <f t="shared" si="0"/>
        <v>600</v>
      </c>
      <c r="N20" s="81">
        <v>0</v>
      </c>
      <c r="O20" s="48">
        <f t="shared" si="5"/>
        <v>0</v>
      </c>
      <c r="P20" s="48"/>
      <c r="Q20" s="48" t="s">
        <v>160</v>
      </c>
      <c r="R20" s="48"/>
      <c r="S20" s="48" t="str">
        <f t="shared" si="1"/>
        <v>Good</v>
      </c>
      <c r="T20" s="48"/>
      <c r="U20" s="48"/>
      <c r="V20" s="48"/>
    </row>
    <row r="21" spans="1:22" x14ac:dyDescent="0.25">
      <c r="B21" s="48" t="s">
        <v>77</v>
      </c>
      <c r="C21" s="48">
        <v>1</v>
      </c>
      <c r="D21" s="82">
        <v>42370</v>
      </c>
      <c r="E21" s="48"/>
      <c r="F21" s="48" t="s">
        <v>190</v>
      </c>
      <c r="G21" s="48" t="s">
        <v>156</v>
      </c>
      <c r="H21" s="48">
        <f t="shared" si="2"/>
        <v>1000</v>
      </c>
      <c r="I21" s="81">
        <v>0</v>
      </c>
      <c r="J21" s="48">
        <f t="shared" si="3"/>
        <v>1000</v>
      </c>
      <c r="K21" s="48">
        <f t="shared" si="4"/>
        <v>600</v>
      </c>
      <c r="L21" s="81">
        <v>0</v>
      </c>
      <c r="M21" s="48">
        <f t="shared" si="0"/>
        <v>600</v>
      </c>
      <c r="N21" s="81">
        <v>0</v>
      </c>
      <c r="O21" s="48">
        <f t="shared" si="5"/>
        <v>0</v>
      </c>
      <c r="P21" s="48"/>
      <c r="Q21" s="48" t="s">
        <v>146</v>
      </c>
      <c r="R21" s="48"/>
      <c r="S21" s="48" t="str">
        <f t="shared" si="1"/>
        <v>Good</v>
      </c>
      <c r="T21" s="48"/>
      <c r="U21" s="48"/>
      <c r="V21" s="48"/>
    </row>
    <row r="22" spans="1:22" x14ac:dyDescent="0.25">
      <c r="B22" s="48" t="s">
        <v>77</v>
      </c>
      <c r="C22" s="48">
        <v>1</v>
      </c>
      <c r="D22" s="82">
        <v>42370</v>
      </c>
      <c r="E22" s="48"/>
      <c r="F22" s="48" t="s">
        <v>190</v>
      </c>
      <c r="G22" s="48" t="s">
        <v>125</v>
      </c>
      <c r="H22" s="48">
        <f t="shared" si="2"/>
        <v>1000</v>
      </c>
      <c r="I22" s="81">
        <v>0</v>
      </c>
      <c r="J22" s="48">
        <f t="shared" si="3"/>
        <v>1000</v>
      </c>
      <c r="K22" s="48">
        <f t="shared" si="4"/>
        <v>600</v>
      </c>
      <c r="L22" s="81">
        <v>30</v>
      </c>
      <c r="M22" s="48">
        <f t="shared" si="0"/>
        <v>570</v>
      </c>
      <c r="N22" s="81">
        <v>6</v>
      </c>
      <c r="O22" s="48">
        <f t="shared" si="5"/>
        <v>-24</v>
      </c>
      <c r="P22" s="48"/>
      <c r="Q22" s="48" t="s">
        <v>148</v>
      </c>
      <c r="R22" s="48"/>
      <c r="S22" s="48" t="str">
        <f t="shared" si="1"/>
        <v>Good</v>
      </c>
      <c r="T22" s="48"/>
      <c r="U22" s="48"/>
      <c r="V22" s="48"/>
    </row>
    <row r="23" spans="1:22" s="48" customFormat="1" x14ac:dyDescent="0.25">
      <c r="D23" s="82"/>
      <c r="I23" s="1"/>
      <c r="J23" s="1"/>
      <c r="K23" s="1"/>
      <c r="L23" s="1"/>
      <c r="M23" s="1"/>
      <c r="N23" s="1"/>
    </row>
    <row r="24" spans="1:22" s="48" customFormat="1" x14ac:dyDescent="0.25">
      <c r="A24" s="48">
        <v>2</v>
      </c>
      <c r="C24" s="100" t="s">
        <v>175</v>
      </c>
      <c r="D24" s="100"/>
      <c r="E24" s="100"/>
      <c r="F24" s="100"/>
      <c r="G24" s="100"/>
      <c r="I24" s="1"/>
      <c r="J24" s="1"/>
      <c r="K24" s="1"/>
      <c r="L24" s="1"/>
      <c r="M24" s="1"/>
      <c r="N24" s="1"/>
    </row>
    <row r="25" spans="1:22" s="48" customFormat="1" x14ac:dyDescent="0.25">
      <c r="B25" s="48" t="s">
        <v>77</v>
      </c>
      <c r="C25" s="48">
        <v>2</v>
      </c>
      <c r="D25" s="82">
        <v>42370</v>
      </c>
      <c r="H25" s="48">
        <v>1000</v>
      </c>
      <c r="I25" s="48">
        <v>0</v>
      </c>
      <c r="J25" s="101">
        <f>+H25+I25</f>
        <v>1000</v>
      </c>
      <c r="K25" s="48">
        <v>800</v>
      </c>
      <c r="L25" s="48">
        <v>25</v>
      </c>
      <c r="M25" s="83">
        <f>+I25+K25-L25</f>
        <v>775</v>
      </c>
      <c r="N25" s="48">
        <v>0</v>
      </c>
      <c r="O25" s="48">
        <f>+I25-L25+N25</f>
        <v>-25</v>
      </c>
      <c r="P25" s="48" t="s">
        <v>144</v>
      </c>
      <c r="Q25" s="48" t="s">
        <v>145</v>
      </c>
    </row>
    <row r="26" spans="1:22" s="48" customFormat="1" x14ac:dyDescent="0.25">
      <c r="B26" s="101" t="s">
        <v>196</v>
      </c>
      <c r="C26" s="48">
        <v>2</v>
      </c>
      <c r="D26" s="82">
        <v>42370</v>
      </c>
      <c r="F26" s="48" t="s">
        <v>190</v>
      </c>
      <c r="G26" s="48" t="s">
        <v>125</v>
      </c>
      <c r="H26" s="101">
        <f>+J25</f>
        <v>1000</v>
      </c>
      <c r="I26" s="81">
        <v>0</v>
      </c>
      <c r="J26" s="48">
        <f>+H26+I26</f>
        <v>1000</v>
      </c>
      <c r="K26" s="83">
        <f>+M25</f>
        <v>775</v>
      </c>
      <c r="L26" s="81">
        <v>0</v>
      </c>
      <c r="M26" s="48">
        <f>+I26+K26-L26</f>
        <v>775</v>
      </c>
      <c r="N26" s="81">
        <v>0</v>
      </c>
      <c r="O26" s="48">
        <v>0</v>
      </c>
      <c r="Q26" s="48" t="s">
        <v>146</v>
      </c>
      <c r="S26" s="48" t="str">
        <f>IF(ABS(N26)&gt;(ABS(L26)*0.2),"Bad","Good")</f>
        <v>Good</v>
      </c>
      <c r="T26" s="48" t="s">
        <v>147</v>
      </c>
    </row>
    <row r="27" spans="1:22" s="48" customFormat="1" x14ac:dyDescent="0.25">
      <c r="B27" s="48" t="s">
        <v>77</v>
      </c>
      <c r="C27" s="48">
        <v>2</v>
      </c>
      <c r="D27" s="82">
        <v>42370</v>
      </c>
      <c r="F27" s="48" t="s">
        <v>190</v>
      </c>
      <c r="G27" s="48" t="s">
        <v>125</v>
      </c>
      <c r="H27" s="48">
        <f>+J26</f>
        <v>1000</v>
      </c>
      <c r="I27" s="81">
        <v>0</v>
      </c>
      <c r="J27" s="48">
        <f>+H27+I27</f>
        <v>1000</v>
      </c>
      <c r="K27" s="48">
        <f>+M26</f>
        <v>775</v>
      </c>
      <c r="L27" s="81">
        <v>50</v>
      </c>
      <c r="M27" s="48">
        <f t="shared" ref="M27:M41" si="6">+I27+K27-L27</f>
        <v>725</v>
      </c>
      <c r="N27" s="81">
        <v>10</v>
      </c>
      <c r="O27" s="48">
        <f>+I27-L27+N27</f>
        <v>-40</v>
      </c>
      <c r="Q27" s="48" t="s">
        <v>148</v>
      </c>
      <c r="S27" s="48" t="str">
        <f t="shared" ref="S27:S41" si="7">IF(ABS(N27)&gt;(ABS(L27)*0.2),"Bad","Good")</f>
        <v>Good</v>
      </c>
    </row>
    <row r="28" spans="1:22" s="48" customFormat="1" x14ac:dyDescent="0.25">
      <c r="B28" s="48" t="s">
        <v>77</v>
      </c>
      <c r="C28" s="48">
        <v>2</v>
      </c>
      <c r="D28" s="82">
        <v>42370</v>
      </c>
      <c r="F28" s="48" t="s">
        <v>190</v>
      </c>
      <c r="G28" s="48" t="s">
        <v>125</v>
      </c>
      <c r="H28" s="48">
        <f t="shared" ref="H28:H41" si="8">+J27</f>
        <v>1000</v>
      </c>
      <c r="I28" s="81">
        <v>0</v>
      </c>
      <c r="J28" s="48">
        <f t="shared" ref="J28:J41" si="9">+H28+I28</f>
        <v>1000</v>
      </c>
      <c r="K28" s="48">
        <f t="shared" ref="K28:K41" si="10">+M27</f>
        <v>725</v>
      </c>
      <c r="L28" s="81">
        <v>50</v>
      </c>
      <c r="M28" s="48">
        <f t="shared" si="6"/>
        <v>675</v>
      </c>
      <c r="N28" s="81">
        <v>10</v>
      </c>
      <c r="O28" s="48">
        <f t="shared" ref="O28:O41" si="11">+I28-L28+N28</f>
        <v>-40</v>
      </c>
      <c r="Q28" s="101" t="s">
        <v>149</v>
      </c>
      <c r="S28" s="48" t="str">
        <f t="shared" si="7"/>
        <v>Good</v>
      </c>
      <c r="T28" s="101" t="s">
        <v>2</v>
      </c>
      <c r="U28" s="101"/>
    </row>
    <row r="29" spans="1:22" s="48" customFormat="1" x14ac:dyDescent="0.25">
      <c r="B29" s="48" t="s">
        <v>77</v>
      </c>
      <c r="C29" s="48">
        <v>2</v>
      </c>
      <c r="D29" s="82">
        <v>42370</v>
      </c>
      <c r="F29" s="48" t="s">
        <v>190</v>
      </c>
      <c r="G29" s="48" t="s">
        <v>125</v>
      </c>
      <c r="H29" s="48">
        <f t="shared" si="8"/>
        <v>1000</v>
      </c>
      <c r="I29" s="81">
        <v>0</v>
      </c>
      <c r="J29" s="48">
        <f t="shared" si="9"/>
        <v>1000</v>
      </c>
      <c r="K29" s="48">
        <f t="shared" si="10"/>
        <v>675</v>
      </c>
      <c r="L29" s="81">
        <v>-50</v>
      </c>
      <c r="M29" s="48">
        <f t="shared" si="6"/>
        <v>725</v>
      </c>
      <c r="N29" s="81">
        <v>-10</v>
      </c>
      <c r="O29" s="48">
        <f t="shared" si="11"/>
        <v>40</v>
      </c>
      <c r="Q29" s="101" t="s">
        <v>149</v>
      </c>
      <c r="S29" s="48" t="str">
        <f t="shared" si="7"/>
        <v>Good</v>
      </c>
      <c r="T29" s="101" t="s">
        <v>185</v>
      </c>
      <c r="U29" s="101"/>
    </row>
    <row r="30" spans="1:22" s="48" customFormat="1" x14ac:dyDescent="0.25">
      <c r="B30" s="48" t="s">
        <v>77</v>
      </c>
      <c r="C30" s="48">
        <v>2</v>
      </c>
      <c r="D30" s="82">
        <v>42370</v>
      </c>
      <c r="F30" s="48" t="s">
        <v>190</v>
      </c>
      <c r="G30" s="48" t="s">
        <v>125</v>
      </c>
      <c r="H30" s="48">
        <f t="shared" si="8"/>
        <v>1000</v>
      </c>
      <c r="I30" s="81">
        <v>0</v>
      </c>
      <c r="J30" s="48">
        <f t="shared" si="9"/>
        <v>1000</v>
      </c>
      <c r="K30" s="48">
        <f t="shared" si="10"/>
        <v>725</v>
      </c>
      <c r="L30" s="81">
        <v>50</v>
      </c>
      <c r="M30" s="48">
        <f t="shared" si="6"/>
        <v>675</v>
      </c>
      <c r="N30" s="81">
        <v>10</v>
      </c>
      <c r="O30" s="48">
        <f t="shared" si="11"/>
        <v>-40</v>
      </c>
      <c r="Q30" s="101" t="s">
        <v>149</v>
      </c>
      <c r="S30" s="48" t="str">
        <f t="shared" si="7"/>
        <v>Good</v>
      </c>
      <c r="T30" s="101" t="s">
        <v>2</v>
      </c>
      <c r="U30" s="101"/>
    </row>
    <row r="31" spans="1:22" s="48" customFormat="1" x14ac:dyDescent="0.25">
      <c r="B31" s="48" t="s">
        <v>77</v>
      </c>
      <c r="C31" s="48">
        <v>2</v>
      </c>
      <c r="D31" s="82">
        <v>42370</v>
      </c>
      <c r="F31" s="48" t="s">
        <v>190</v>
      </c>
      <c r="G31" s="48" t="s">
        <v>125</v>
      </c>
      <c r="H31" s="48">
        <f t="shared" si="8"/>
        <v>1000</v>
      </c>
      <c r="I31" s="81">
        <v>0</v>
      </c>
      <c r="J31" s="48">
        <f t="shared" si="9"/>
        <v>1000</v>
      </c>
      <c r="K31" s="48">
        <f t="shared" si="10"/>
        <v>675</v>
      </c>
      <c r="L31" s="81">
        <v>0</v>
      </c>
      <c r="M31" s="48">
        <f t="shared" si="6"/>
        <v>675</v>
      </c>
      <c r="N31" s="81">
        <v>0</v>
      </c>
      <c r="O31" s="48">
        <f t="shared" si="11"/>
        <v>0</v>
      </c>
      <c r="Q31" s="48" t="s">
        <v>150</v>
      </c>
      <c r="S31" s="48" t="str">
        <f t="shared" si="7"/>
        <v>Good</v>
      </c>
    </row>
    <row r="32" spans="1:22" s="48" customFormat="1" x14ac:dyDescent="0.25">
      <c r="B32" s="48" t="s">
        <v>77</v>
      </c>
      <c r="C32" s="48">
        <v>2</v>
      </c>
      <c r="D32" s="82">
        <v>42370</v>
      </c>
      <c r="F32" s="48" t="s">
        <v>190</v>
      </c>
      <c r="G32" s="48" t="s">
        <v>125</v>
      </c>
      <c r="H32" s="48">
        <f t="shared" si="8"/>
        <v>1000</v>
      </c>
      <c r="I32" s="81">
        <v>0</v>
      </c>
      <c r="J32" s="48">
        <f t="shared" si="9"/>
        <v>1000</v>
      </c>
      <c r="K32" s="48">
        <f t="shared" si="10"/>
        <v>675</v>
      </c>
      <c r="L32" s="81">
        <v>0</v>
      </c>
      <c r="M32" s="48">
        <f t="shared" si="6"/>
        <v>675</v>
      </c>
      <c r="N32" s="81">
        <v>0</v>
      </c>
      <c r="O32" s="48">
        <f t="shared" si="11"/>
        <v>0</v>
      </c>
      <c r="Q32" s="48" t="s">
        <v>151</v>
      </c>
      <c r="S32" s="48" t="str">
        <f t="shared" si="7"/>
        <v>Good</v>
      </c>
    </row>
    <row r="33" spans="1:22" s="48" customFormat="1" x14ac:dyDescent="0.25">
      <c r="B33" s="48" t="s">
        <v>77</v>
      </c>
      <c r="C33" s="48">
        <v>2</v>
      </c>
      <c r="D33" s="82">
        <v>42370</v>
      </c>
      <c r="F33" s="48" t="s">
        <v>190</v>
      </c>
      <c r="G33" s="48" t="s">
        <v>125</v>
      </c>
      <c r="H33" s="48">
        <f t="shared" si="8"/>
        <v>1000</v>
      </c>
      <c r="I33" s="81">
        <v>0</v>
      </c>
      <c r="J33" s="48">
        <f t="shared" si="9"/>
        <v>1000</v>
      </c>
      <c r="K33" s="48">
        <f t="shared" si="10"/>
        <v>675</v>
      </c>
      <c r="L33" s="81">
        <v>0</v>
      </c>
      <c r="M33" s="48">
        <f t="shared" si="6"/>
        <v>675</v>
      </c>
      <c r="N33" s="81">
        <v>0</v>
      </c>
      <c r="O33" s="48">
        <f t="shared" si="11"/>
        <v>0</v>
      </c>
      <c r="Q33" s="48" t="s">
        <v>152</v>
      </c>
      <c r="S33" s="48" t="str">
        <f t="shared" si="7"/>
        <v>Good</v>
      </c>
    </row>
    <row r="34" spans="1:22" s="48" customFormat="1" x14ac:dyDescent="0.25">
      <c r="B34" s="48" t="s">
        <v>77</v>
      </c>
      <c r="C34" s="48">
        <v>2</v>
      </c>
      <c r="D34" s="82">
        <v>42370</v>
      </c>
      <c r="F34" s="48" t="s">
        <v>190</v>
      </c>
      <c r="G34" s="48" t="s">
        <v>153</v>
      </c>
      <c r="H34" s="48">
        <f t="shared" si="8"/>
        <v>1000</v>
      </c>
      <c r="I34" s="81">
        <v>0</v>
      </c>
      <c r="J34" s="48">
        <f t="shared" si="9"/>
        <v>1000</v>
      </c>
      <c r="K34" s="48">
        <f t="shared" si="10"/>
        <v>675</v>
      </c>
      <c r="L34" s="81">
        <v>0</v>
      </c>
      <c r="M34" s="48">
        <f t="shared" si="6"/>
        <v>675</v>
      </c>
      <c r="N34" s="81">
        <v>0</v>
      </c>
      <c r="O34" s="48">
        <f t="shared" si="11"/>
        <v>0</v>
      </c>
      <c r="Q34" s="48" t="s">
        <v>154</v>
      </c>
      <c r="S34" s="48" t="str">
        <f t="shared" si="7"/>
        <v>Good</v>
      </c>
    </row>
    <row r="35" spans="1:22" s="48" customFormat="1" x14ac:dyDescent="0.25">
      <c r="B35" s="48" t="s">
        <v>77</v>
      </c>
      <c r="C35" s="48">
        <v>2</v>
      </c>
      <c r="D35" s="82">
        <v>42370</v>
      </c>
      <c r="F35" s="48" t="s">
        <v>190</v>
      </c>
      <c r="G35" s="48" t="s">
        <v>125</v>
      </c>
      <c r="H35" s="48">
        <f t="shared" si="8"/>
        <v>1000</v>
      </c>
      <c r="I35" s="81">
        <v>0</v>
      </c>
      <c r="J35" s="48">
        <f t="shared" si="9"/>
        <v>1000</v>
      </c>
      <c r="K35" s="48">
        <f t="shared" si="10"/>
        <v>675</v>
      </c>
      <c r="L35" s="81">
        <v>50</v>
      </c>
      <c r="M35" s="48">
        <f t="shared" si="6"/>
        <v>625</v>
      </c>
      <c r="N35" s="81">
        <v>10</v>
      </c>
      <c r="O35" s="48">
        <f t="shared" si="11"/>
        <v>-40</v>
      </c>
      <c r="Q35" s="48" t="s">
        <v>155</v>
      </c>
      <c r="S35" s="48" t="str">
        <f t="shared" si="7"/>
        <v>Good</v>
      </c>
    </row>
    <row r="36" spans="1:22" s="48" customFormat="1" x14ac:dyDescent="0.25">
      <c r="B36" s="48" t="s">
        <v>77</v>
      </c>
      <c r="C36" s="48">
        <v>2</v>
      </c>
      <c r="D36" s="82">
        <v>42370</v>
      </c>
      <c r="F36" s="48" t="s">
        <v>190</v>
      </c>
      <c r="G36" s="48" t="s">
        <v>156</v>
      </c>
      <c r="H36" s="48">
        <f t="shared" si="8"/>
        <v>1000</v>
      </c>
      <c r="I36" s="81">
        <v>0</v>
      </c>
      <c r="J36" s="48">
        <f t="shared" si="9"/>
        <v>1000</v>
      </c>
      <c r="K36" s="48">
        <f t="shared" si="10"/>
        <v>625</v>
      </c>
      <c r="L36" s="81">
        <v>0</v>
      </c>
      <c r="M36" s="48">
        <f t="shared" si="6"/>
        <v>625</v>
      </c>
      <c r="N36" s="81">
        <v>0</v>
      </c>
      <c r="O36" s="48">
        <f t="shared" si="11"/>
        <v>0</v>
      </c>
      <c r="Q36" s="48" t="s">
        <v>157</v>
      </c>
      <c r="S36" s="48" t="str">
        <f t="shared" si="7"/>
        <v>Good</v>
      </c>
    </row>
    <row r="37" spans="1:22" s="48" customFormat="1" x14ac:dyDescent="0.25">
      <c r="B37" s="48" t="s">
        <v>77</v>
      </c>
      <c r="C37" s="48">
        <v>2</v>
      </c>
      <c r="D37" s="82">
        <v>42370</v>
      </c>
      <c r="F37" s="48" t="s">
        <v>190</v>
      </c>
      <c r="G37" s="48" t="s">
        <v>156</v>
      </c>
      <c r="H37" s="48">
        <f t="shared" si="8"/>
        <v>1000</v>
      </c>
      <c r="I37" s="81">
        <v>0</v>
      </c>
      <c r="J37" s="48">
        <f t="shared" si="9"/>
        <v>1000</v>
      </c>
      <c r="K37" s="48">
        <f t="shared" si="10"/>
        <v>625</v>
      </c>
      <c r="L37" s="81">
        <v>0</v>
      </c>
      <c r="M37" s="48">
        <f t="shared" si="6"/>
        <v>625</v>
      </c>
      <c r="N37" s="81">
        <v>0</v>
      </c>
      <c r="O37" s="48">
        <f t="shared" si="11"/>
        <v>0</v>
      </c>
      <c r="Q37" s="48" t="s">
        <v>158</v>
      </c>
      <c r="S37" s="48" t="str">
        <f t="shared" si="7"/>
        <v>Good</v>
      </c>
    </row>
    <row r="38" spans="1:22" s="48" customFormat="1" x14ac:dyDescent="0.25">
      <c r="B38" s="48" t="s">
        <v>77</v>
      </c>
      <c r="C38" s="48">
        <v>2</v>
      </c>
      <c r="D38" s="82">
        <v>42370</v>
      </c>
      <c r="F38" s="48" t="s">
        <v>190</v>
      </c>
      <c r="G38" s="48" t="s">
        <v>156</v>
      </c>
      <c r="H38" s="48">
        <f t="shared" si="8"/>
        <v>1000</v>
      </c>
      <c r="I38" s="81">
        <v>0</v>
      </c>
      <c r="J38" s="48">
        <f t="shared" si="9"/>
        <v>1000</v>
      </c>
      <c r="K38" s="48">
        <f t="shared" si="10"/>
        <v>625</v>
      </c>
      <c r="L38" s="81">
        <v>0</v>
      </c>
      <c r="M38" s="48">
        <f t="shared" si="6"/>
        <v>625</v>
      </c>
      <c r="N38" s="81">
        <v>0</v>
      </c>
      <c r="O38" s="48">
        <f t="shared" si="11"/>
        <v>0</v>
      </c>
      <c r="Q38" s="48" t="s">
        <v>159</v>
      </c>
      <c r="S38" s="48" t="str">
        <f t="shared" si="7"/>
        <v>Good</v>
      </c>
    </row>
    <row r="39" spans="1:22" s="48" customFormat="1" x14ac:dyDescent="0.25">
      <c r="B39" s="48" t="s">
        <v>77</v>
      </c>
      <c r="C39" s="48">
        <v>2</v>
      </c>
      <c r="D39" s="82">
        <v>42370</v>
      </c>
      <c r="F39" s="48" t="s">
        <v>190</v>
      </c>
      <c r="G39" s="48" t="s">
        <v>156</v>
      </c>
      <c r="H39" s="48">
        <f t="shared" si="8"/>
        <v>1000</v>
      </c>
      <c r="I39" s="81">
        <v>0</v>
      </c>
      <c r="J39" s="48">
        <f t="shared" si="9"/>
        <v>1000</v>
      </c>
      <c r="K39" s="48">
        <f t="shared" si="10"/>
        <v>625</v>
      </c>
      <c r="L39" s="81">
        <v>0</v>
      </c>
      <c r="M39" s="48">
        <f t="shared" si="6"/>
        <v>625</v>
      </c>
      <c r="N39" s="81">
        <v>0</v>
      </c>
      <c r="O39" s="48">
        <f t="shared" si="11"/>
        <v>0</v>
      </c>
      <c r="Q39" s="48" t="s">
        <v>160</v>
      </c>
      <c r="S39" s="48" t="str">
        <f t="shared" si="7"/>
        <v>Good</v>
      </c>
    </row>
    <row r="40" spans="1:22" s="48" customFormat="1" x14ac:dyDescent="0.25">
      <c r="B40" s="48" t="s">
        <v>77</v>
      </c>
      <c r="C40" s="48">
        <v>2</v>
      </c>
      <c r="D40" s="82">
        <v>42370</v>
      </c>
      <c r="F40" s="48" t="s">
        <v>190</v>
      </c>
      <c r="G40" s="48" t="s">
        <v>156</v>
      </c>
      <c r="H40" s="48">
        <f t="shared" si="8"/>
        <v>1000</v>
      </c>
      <c r="I40" s="81">
        <v>0</v>
      </c>
      <c r="J40" s="48">
        <f t="shared" si="9"/>
        <v>1000</v>
      </c>
      <c r="K40" s="48">
        <f t="shared" si="10"/>
        <v>625</v>
      </c>
      <c r="L40" s="81">
        <v>0</v>
      </c>
      <c r="M40" s="48">
        <f t="shared" si="6"/>
        <v>625</v>
      </c>
      <c r="N40" s="81">
        <v>0</v>
      </c>
      <c r="O40" s="48">
        <f t="shared" si="11"/>
        <v>0</v>
      </c>
      <c r="Q40" s="48" t="s">
        <v>146</v>
      </c>
      <c r="S40" s="48" t="str">
        <f t="shared" si="7"/>
        <v>Good</v>
      </c>
    </row>
    <row r="41" spans="1:22" s="48" customFormat="1" x14ac:dyDescent="0.25">
      <c r="B41" s="48" t="s">
        <v>77</v>
      </c>
      <c r="C41" s="48">
        <v>2</v>
      </c>
      <c r="D41" s="82">
        <v>42370</v>
      </c>
      <c r="F41" s="48" t="s">
        <v>190</v>
      </c>
      <c r="G41" s="48" t="s">
        <v>125</v>
      </c>
      <c r="H41" s="48">
        <f t="shared" si="8"/>
        <v>1000</v>
      </c>
      <c r="I41" s="81">
        <v>0</v>
      </c>
      <c r="J41" s="48">
        <f t="shared" si="9"/>
        <v>1000</v>
      </c>
      <c r="K41" s="48">
        <f t="shared" si="10"/>
        <v>625</v>
      </c>
      <c r="L41" s="81">
        <v>30</v>
      </c>
      <c r="M41" s="48">
        <f t="shared" si="6"/>
        <v>595</v>
      </c>
      <c r="N41" s="81">
        <v>6</v>
      </c>
      <c r="O41" s="48">
        <f t="shared" si="11"/>
        <v>-24</v>
      </c>
      <c r="Q41" s="48" t="s">
        <v>148</v>
      </c>
      <c r="S41" s="48" t="str">
        <f t="shared" si="7"/>
        <v>Good</v>
      </c>
    </row>
    <row r="42" spans="1:22" x14ac:dyDescent="0.25">
      <c r="B42" s="48"/>
      <c r="C42" s="48"/>
      <c r="D42" s="48"/>
      <c r="E42" s="48"/>
      <c r="F42" s="48"/>
      <c r="G42" s="48"/>
      <c r="H42" s="48"/>
      <c r="I42" s="48"/>
      <c r="J42" s="48"/>
      <c r="K42" s="48"/>
      <c r="L42" s="48"/>
      <c r="M42" s="48"/>
      <c r="N42" s="48"/>
      <c r="O42" s="48"/>
      <c r="P42" s="48"/>
      <c r="Q42" s="48"/>
      <c r="R42" s="48"/>
      <c r="S42" s="48"/>
      <c r="T42" s="48"/>
      <c r="U42" s="48"/>
      <c r="V42" s="48"/>
    </row>
    <row r="43" spans="1:22" s="48" customFormat="1" x14ac:dyDescent="0.25">
      <c r="A43" s="48">
        <v>3</v>
      </c>
      <c r="C43" s="100" t="s">
        <v>189</v>
      </c>
      <c r="D43" s="100"/>
      <c r="E43" s="100"/>
      <c r="F43" s="100"/>
      <c r="G43" s="100"/>
      <c r="H43" s="100"/>
      <c r="I43" s="1"/>
      <c r="J43" s="1"/>
      <c r="K43" s="1"/>
      <c r="L43" s="1"/>
      <c r="M43" s="1"/>
      <c r="N43" s="1"/>
      <c r="O43" s="1"/>
    </row>
    <row r="44" spans="1:22" s="48" customFormat="1" x14ac:dyDescent="0.25">
      <c r="B44" s="48" t="s">
        <v>79</v>
      </c>
      <c r="C44" s="48">
        <v>3</v>
      </c>
      <c r="D44" s="82">
        <v>42370</v>
      </c>
      <c r="E44" s="84">
        <f t="shared" ref="E44:E60" si="12">DATE(YEAR(D44)+5,MONTH(D44),DAY(D44))-1</f>
        <v>44196</v>
      </c>
      <c r="H44" s="48">
        <v>0</v>
      </c>
      <c r="I44" s="48">
        <v>0</v>
      </c>
      <c r="J44" s="85">
        <f>+H44+I44</f>
        <v>0</v>
      </c>
      <c r="K44" s="48">
        <v>0</v>
      </c>
      <c r="L44" s="48">
        <v>0</v>
      </c>
      <c r="M44" s="83">
        <f>+K44+L44</f>
        <v>0</v>
      </c>
      <c r="N44" s="48">
        <v>0</v>
      </c>
      <c r="O44" s="48">
        <v>0</v>
      </c>
      <c r="P44" s="48" t="s">
        <v>144</v>
      </c>
      <c r="Q44" s="48" t="s">
        <v>145</v>
      </c>
    </row>
    <row r="45" spans="1:22" s="48" customFormat="1" x14ac:dyDescent="0.25">
      <c r="B45" s="48" t="s">
        <v>79</v>
      </c>
      <c r="C45" s="48">
        <v>3</v>
      </c>
      <c r="D45" s="82">
        <v>42370</v>
      </c>
      <c r="E45" s="84">
        <f t="shared" si="12"/>
        <v>44196</v>
      </c>
      <c r="F45" s="48" t="s">
        <v>182</v>
      </c>
      <c r="G45" s="48" t="s">
        <v>125</v>
      </c>
      <c r="H45" s="85">
        <f>+J44</f>
        <v>0</v>
      </c>
      <c r="I45" s="85">
        <v>0</v>
      </c>
      <c r="J45" s="48">
        <f>+H45+I45</f>
        <v>0</v>
      </c>
      <c r="K45" s="83">
        <f>+M44</f>
        <v>0</v>
      </c>
      <c r="L45" s="81">
        <v>0</v>
      </c>
      <c r="M45" s="48">
        <f>+I45+K45-L45</f>
        <v>0</v>
      </c>
      <c r="N45" s="81">
        <v>0</v>
      </c>
      <c r="O45" s="48">
        <f>+I45-L45+N45</f>
        <v>0</v>
      </c>
      <c r="Q45" s="48" t="s">
        <v>146</v>
      </c>
    </row>
    <row r="46" spans="1:22" s="48" customFormat="1" x14ac:dyDescent="0.25">
      <c r="B46" s="48" t="s">
        <v>79</v>
      </c>
      <c r="C46" s="48">
        <v>3</v>
      </c>
      <c r="D46" s="82">
        <v>42370</v>
      </c>
      <c r="E46" s="84">
        <f t="shared" si="12"/>
        <v>44196</v>
      </c>
      <c r="F46" s="48" t="s">
        <v>81</v>
      </c>
      <c r="G46" s="48" t="s">
        <v>125</v>
      </c>
      <c r="H46" s="48">
        <f>+J45</f>
        <v>0</v>
      </c>
      <c r="I46" s="85">
        <v>0</v>
      </c>
      <c r="J46" s="48">
        <f>+H46+I46</f>
        <v>0</v>
      </c>
      <c r="K46" s="48">
        <f>+M45</f>
        <v>0</v>
      </c>
      <c r="L46" s="81">
        <v>0</v>
      </c>
      <c r="M46" s="48">
        <f t="shared" ref="M46:M60" si="13">+I46+K46-L46</f>
        <v>0</v>
      </c>
      <c r="N46" s="81">
        <v>0</v>
      </c>
      <c r="O46" s="48">
        <f>+I46-L46+N46</f>
        <v>0</v>
      </c>
      <c r="Q46" s="48" t="s">
        <v>148</v>
      </c>
      <c r="R46" s="101" t="s">
        <v>193</v>
      </c>
      <c r="S46" s="101"/>
      <c r="T46" s="101"/>
    </row>
    <row r="47" spans="1:22" s="48" customFormat="1" x14ac:dyDescent="0.25">
      <c r="B47" s="48" t="s">
        <v>79</v>
      </c>
      <c r="C47" s="48">
        <v>3</v>
      </c>
      <c r="D47" s="82">
        <v>42370</v>
      </c>
      <c r="E47" s="84">
        <f t="shared" si="12"/>
        <v>44196</v>
      </c>
      <c r="F47" s="48" t="s">
        <v>81</v>
      </c>
      <c r="G47" s="48" t="s">
        <v>125</v>
      </c>
      <c r="H47" s="48">
        <f t="shared" ref="H47:H60" si="14">+J46</f>
        <v>0</v>
      </c>
      <c r="I47" s="85">
        <v>0</v>
      </c>
      <c r="J47" s="48">
        <f t="shared" ref="J47:J60" si="15">+H47+I47</f>
        <v>0</v>
      </c>
      <c r="K47" s="48">
        <f t="shared" ref="K47:K60" si="16">+M46</f>
        <v>0</v>
      </c>
      <c r="L47" s="81">
        <v>0</v>
      </c>
      <c r="M47" s="48">
        <f t="shared" si="13"/>
        <v>0</v>
      </c>
      <c r="N47" s="81">
        <v>0</v>
      </c>
      <c r="O47" s="48">
        <f t="shared" ref="O47:O60" si="17">+I47-L47+N47</f>
        <v>0</v>
      </c>
      <c r="Q47" s="48" t="s">
        <v>149</v>
      </c>
      <c r="R47" s="101" t="s">
        <v>194</v>
      </c>
      <c r="S47" s="101"/>
      <c r="T47" s="101"/>
    </row>
    <row r="48" spans="1:22" s="48" customFormat="1" x14ac:dyDescent="0.25">
      <c r="B48" s="48" t="s">
        <v>79</v>
      </c>
      <c r="C48" s="48">
        <v>3</v>
      </c>
      <c r="D48" s="82">
        <v>42370</v>
      </c>
      <c r="E48" s="84">
        <f t="shared" si="12"/>
        <v>44196</v>
      </c>
      <c r="F48" s="48" t="s">
        <v>81</v>
      </c>
      <c r="G48" s="48" t="s">
        <v>125</v>
      </c>
      <c r="H48" s="48">
        <f t="shared" si="14"/>
        <v>0</v>
      </c>
      <c r="I48" s="85">
        <v>0</v>
      </c>
      <c r="J48" s="48">
        <f t="shared" si="15"/>
        <v>0</v>
      </c>
      <c r="K48" s="48">
        <f t="shared" si="16"/>
        <v>0</v>
      </c>
      <c r="L48" s="81">
        <v>0</v>
      </c>
      <c r="M48" s="48">
        <f t="shared" si="13"/>
        <v>0</v>
      </c>
      <c r="N48" s="81">
        <v>0</v>
      </c>
      <c r="O48" s="48">
        <f t="shared" si="17"/>
        <v>0</v>
      </c>
      <c r="Q48" s="48" t="s">
        <v>150</v>
      </c>
    </row>
    <row r="49" spans="1:22" s="48" customFormat="1" x14ac:dyDescent="0.25">
      <c r="B49" s="48" t="s">
        <v>79</v>
      </c>
      <c r="C49" s="48">
        <v>3</v>
      </c>
      <c r="D49" s="82">
        <v>42370</v>
      </c>
      <c r="E49" s="84">
        <f t="shared" si="12"/>
        <v>44196</v>
      </c>
      <c r="F49" s="48" t="s">
        <v>81</v>
      </c>
      <c r="G49" s="48" t="s">
        <v>125</v>
      </c>
      <c r="H49" s="48">
        <f t="shared" si="14"/>
        <v>0</v>
      </c>
      <c r="I49" s="85">
        <v>0</v>
      </c>
      <c r="J49" s="48">
        <f t="shared" si="15"/>
        <v>0</v>
      </c>
      <c r="K49" s="48">
        <f t="shared" si="16"/>
        <v>0</v>
      </c>
      <c r="L49" s="81">
        <v>0</v>
      </c>
      <c r="M49" s="48">
        <f t="shared" si="13"/>
        <v>0</v>
      </c>
      <c r="N49" s="81">
        <v>0</v>
      </c>
      <c r="O49" s="48">
        <f t="shared" si="17"/>
        <v>0</v>
      </c>
      <c r="Q49" s="48" t="s">
        <v>151</v>
      </c>
    </row>
    <row r="50" spans="1:22" s="48" customFormat="1" x14ac:dyDescent="0.25">
      <c r="B50" s="48" t="s">
        <v>79</v>
      </c>
      <c r="C50" s="48">
        <v>3</v>
      </c>
      <c r="D50" s="82">
        <v>42370</v>
      </c>
      <c r="E50" s="84">
        <f t="shared" si="12"/>
        <v>44196</v>
      </c>
      <c r="F50" s="48" t="s">
        <v>81</v>
      </c>
      <c r="G50" s="48" t="s">
        <v>125</v>
      </c>
      <c r="H50" s="48">
        <f t="shared" si="14"/>
        <v>0</v>
      </c>
      <c r="I50" s="85">
        <v>0</v>
      </c>
      <c r="J50" s="48">
        <f t="shared" si="15"/>
        <v>0</v>
      </c>
      <c r="K50" s="48">
        <f t="shared" si="16"/>
        <v>0</v>
      </c>
      <c r="L50" s="81">
        <v>0</v>
      </c>
      <c r="M50" s="48">
        <f t="shared" si="13"/>
        <v>0</v>
      </c>
      <c r="N50" s="81">
        <v>0</v>
      </c>
      <c r="O50" s="48">
        <f t="shared" si="17"/>
        <v>0</v>
      </c>
      <c r="Q50" s="48" t="s">
        <v>152</v>
      </c>
    </row>
    <row r="51" spans="1:22" s="48" customFormat="1" x14ac:dyDescent="0.25">
      <c r="B51" s="48" t="s">
        <v>79</v>
      </c>
      <c r="C51" s="48">
        <v>3</v>
      </c>
      <c r="D51" s="82">
        <v>42370</v>
      </c>
      <c r="E51" s="84">
        <f t="shared" si="12"/>
        <v>44196</v>
      </c>
      <c r="F51" s="48" t="s">
        <v>81</v>
      </c>
      <c r="G51" s="48" t="s">
        <v>125</v>
      </c>
      <c r="H51" s="48">
        <f t="shared" si="14"/>
        <v>0</v>
      </c>
      <c r="I51" s="85">
        <v>0</v>
      </c>
      <c r="J51" s="48">
        <f t="shared" si="15"/>
        <v>0</v>
      </c>
      <c r="K51" s="48">
        <f t="shared" si="16"/>
        <v>0</v>
      </c>
      <c r="L51" s="81">
        <v>0</v>
      </c>
      <c r="M51" s="48">
        <f t="shared" si="13"/>
        <v>0</v>
      </c>
      <c r="N51" s="81">
        <v>0</v>
      </c>
      <c r="O51" s="48">
        <f t="shared" si="17"/>
        <v>0</v>
      </c>
      <c r="Q51" s="48" t="s">
        <v>154</v>
      </c>
    </row>
    <row r="52" spans="1:22" s="48" customFormat="1" x14ac:dyDescent="0.25">
      <c r="B52" s="48" t="s">
        <v>79</v>
      </c>
      <c r="C52" s="48">
        <v>3</v>
      </c>
      <c r="D52" s="82">
        <v>42370</v>
      </c>
      <c r="E52" s="84">
        <f t="shared" si="12"/>
        <v>44196</v>
      </c>
      <c r="F52" s="48" t="s">
        <v>81</v>
      </c>
      <c r="G52" s="48" t="s">
        <v>125</v>
      </c>
      <c r="H52" s="48">
        <f t="shared" si="14"/>
        <v>0</v>
      </c>
      <c r="I52" s="85">
        <v>0</v>
      </c>
      <c r="J52" s="48">
        <f t="shared" si="15"/>
        <v>0</v>
      </c>
      <c r="K52" s="48">
        <f t="shared" si="16"/>
        <v>0</v>
      </c>
      <c r="L52" s="81">
        <v>-70</v>
      </c>
      <c r="M52" s="48">
        <f t="shared" si="13"/>
        <v>70</v>
      </c>
      <c r="N52" s="81">
        <v>0</v>
      </c>
      <c r="O52" s="48">
        <f t="shared" si="17"/>
        <v>70</v>
      </c>
      <c r="Q52" s="48" t="s">
        <v>155</v>
      </c>
      <c r="R52" s="101" t="s">
        <v>195</v>
      </c>
      <c r="S52" s="101"/>
      <c r="T52" s="101"/>
    </row>
    <row r="53" spans="1:22" s="48" customFormat="1" x14ac:dyDescent="0.25">
      <c r="B53" s="48" t="s">
        <v>79</v>
      </c>
      <c r="C53" s="48">
        <v>3</v>
      </c>
      <c r="D53" s="82">
        <v>42370</v>
      </c>
      <c r="E53" s="84">
        <f t="shared" si="12"/>
        <v>44196</v>
      </c>
      <c r="F53" s="48" t="s">
        <v>81</v>
      </c>
      <c r="G53" s="48" t="s">
        <v>125</v>
      </c>
      <c r="H53" s="48">
        <f t="shared" si="14"/>
        <v>0</v>
      </c>
      <c r="I53" s="85">
        <v>0</v>
      </c>
      <c r="J53" s="48">
        <f t="shared" si="15"/>
        <v>0</v>
      </c>
      <c r="K53" s="48">
        <f t="shared" si="16"/>
        <v>70</v>
      </c>
      <c r="L53" s="81">
        <v>-70</v>
      </c>
      <c r="M53" s="48">
        <f t="shared" si="13"/>
        <v>140</v>
      </c>
      <c r="N53" s="81">
        <v>0</v>
      </c>
      <c r="O53" s="48">
        <f t="shared" si="17"/>
        <v>70</v>
      </c>
      <c r="Q53" s="48" t="s">
        <v>157</v>
      </c>
    </row>
    <row r="54" spans="1:22" s="48" customFormat="1" x14ac:dyDescent="0.25">
      <c r="B54" s="48" t="s">
        <v>79</v>
      </c>
      <c r="C54" s="48">
        <v>3</v>
      </c>
      <c r="D54" s="82">
        <v>42370</v>
      </c>
      <c r="E54" s="84">
        <f t="shared" si="12"/>
        <v>44196</v>
      </c>
      <c r="F54" s="48" t="s">
        <v>81</v>
      </c>
      <c r="G54" s="48" t="s">
        <v>125</v>
      </c>
      <c r="H54" s="48">
        <f t="shared" si="14"/>
        <v>0</v>
      </c>
      <c r="I54" s="85">
        <v>0</v>
      </c>
      <c r="J54" s="48">
        <f t="shared" si="15"/>
        <v>0</v>
      </c>
      <c r="K54" s="48">
        <f t="shared" si="16"/>
        <v>140</v>
      </c>
      <c r="L54" s="81">
        <v>-70</v>
      </c>
      <c r="M54" s="48">
        <f t="shared" si="13"/>
        <v>210</v>
      </c>
      <c r="N54" s="81">
        <v>0</v>
      </c>
      <c r="O54" s="48">
        <f t="shared" si="17"/>
        <v>70</v>
      </c>
      <c r="Q54" s="48" t="s">
        <v>158</v>
      </c>
    </row>
    <row r="55" spans="1:22" s="48" customFormat="1" x14ac:dyDescent="0.25">
      <c r="B55" s="48" t="s">
        <v>79</v>
      </c>
      <c r="C55" s="48">
        <v>3</v>
      </c>
      <c r="D55" s="82">
        <v>42370</v>
      </c>
      <c r="E55" s="84">
        <f t="shared" si="12"/>
        <v>44196</v>
      </c>
      <c r="F55" s="48" t="s">
        <v>81</v>
      </c>
      <c r="G55" s="48" t="s">
        <v>125</v>
      </c>
      <c r="H55" s="48">
        <f t="shared" si="14"/>
        <v>0</v>
      </c>
      <c r="I55" s="85">
        <v>0</v>
      </c>
      <c r="J55" s="48">
        <f t="shared" si="15"/>
        <v>0</v>
      </c>
      <c r="K55" s="48">
        <f t="shared" si="16"/>
        <v>210</v>
      </c>
      <c r="L55" s="81">
        <v>-70</v>
      </c>
      <c r="M55" s="48">
        <f t="shared" si="13"/>
        <v>280</v>
      </c>
      <c r="N55" s="81">
        <v>0</v>
      </c>
      <c r="O55" s="48">
        <f t="shared" si="17"/>
        <v>70</v>
      </c>
      <c r="Q55" s="48" t="s">
        <v>159</v>
      </c>
    </row>
    <row r="56" spans="1:22" s="48" customFormat="1" x14ac:dyDescent="0.25">
      <c r="B56" s="48" t="s">
        <v>79</v>
      </c>
      <c r="C56" s="48">
        <v>3</v>
      </c>
      <c r="D56" s="82">
        <v>42370</v>
      </c>
      <c r="E56" s="84">
        <f t="shared" si="12"/>
        <v>44196</v>
      </c>
      <c r="F56" s="48" t="s">
        <v>84</v>
      </c>
      <c r="G56" s="48" t="s">
        <v>91</v>
      </c>
      <c r="H56" s="48">
        <f t="shared" si="14"/>
        <v>0</v>
      </c>
      <c r="I56" s="85">
        <v>0</v>
      </c>
      <c r="J56" s="48">
        <f t="shared" si="15"/>
        <v>0</v>
      </c>
      <c r="K56" s="48">
        <f t="shared" si="16"/>
        <v>280</v>
      </c>
      <c r="L56" s="81">
        <v>280</v>
      </c>
      <c r="M56" s="48">
        <f t="shared" si="13"/>
        <v>0</v>
      </c>
      <c r="N56" s="81">
        <v>0</v>
      </c>
      <c r="O56" s="48">
        <f t="shared" si="17"/>
        <v>-280</v>
      </c>
      <c r="Q56" s="48" t="s">
        <v>160</v>
      </c>
      <c r="R56" s="101" t="s">
        <v>186</v>
      </c>
      <c r="S56" s="101"/>
      <c r="T56" s="101"/>
    </row>
    <row r="57" spans="1:22" s="48" customFormat="1" x14ac:dyDescent="0.25">
      <c r="B57" s="48" t="s">
        <v>79</v>
      </c>
      <c r="C57" s="48">
        <v>3</v>
      </c>
      <c r="D57" s="82">
        <v>42370</v>
      </c>
      <c r="E57" s="84">
        <f t="shared" si="12"/>
        <v>44196</v>
      </c>
      <c r="H57" s="48">
        <f t="shared" si="14"/>
        <v>0</v>
      </c>
      <c r="I57" s="85">
        <v>0</v>
      </c>
      <c r="J57" s="48">
        <f t="shared" si="15"/>
        <v>0</v>
      </c>
      <c r="K57" s="48">
        <f t="shared" si="16"/>
        <v>0</v>
      </c>
      <c r="L57" s="81">
        <v>0</v>
      </c>
      <c r="M57" s="48">
        <f t="shared" si="13"/>
        <v>0</v>
      </c>
      <c r="N57" s="81">
        <v>0</v>
      </c>
      <c r="O57" s="48">
        <f t="shared" si="17"/>
        <v>0</v>
      </c>
    </row>
    <row r="58" spans="1:22" s="48" customFormat="1" x14ac:dyDescent="0.25">
      <c r="B58" s="48" t="s">
        <v>79</v>
      </c>
      <c r="C58" s="48">
        <v>3</v>
      </c>
      <c r="D58" s="82">
        <v>42370</v>
      </c>
      <c r="E58" s="84">
        <f t="shared" si="12"/>
        <v>44196</v>
      </c>
      <c r="H58" s="48">
        <f t="shared" si="14"/>
        <v>0</v>
      </c>
      <c r="I58" s="85">
        <v>0</v>
      </c>
      <c r="J58" s="48">
        <f t="shared" si="15"/>
        <v>0</v>
      </c>
      <c r="K58" s="48">
        <f t="shared" si="16"/>
        <v>0</v>
      </c>
      <c r="L58" s="81">
        <v>0</v>
      </c>
      <c r="M58" s="48">
        <f t="shared" si="13"/>
        <v>0</v>
      </c>
      <c r="N58" s="81">
        <v>0</v>
      </c>
      <c r="O58" s="48">
        <f t="shared" si="17"/>
        <v>0</v>
      </c>
    </row>
    <row r="59" spans="1:22" s="48" customFormat="1" x14ac:dyDescent="0.25">
      <c r="B59" s="48" t="s">
        <v>79</v>
      </c>
      <c r="C59" s="48">
        <v>3</v>
      </c>
      <c r="D59" s="82">
        <v>42370</v>
      </c>
      <c r="E59" s="84">
        <f t="shared" si="12"/>
        <v>44196</v>
      </c>
      <c r="H59" s="48">
        <f t="shared" si="14"/>
        <v>0</v>
      </c>
      <c r="I59" s="85">
        <v>0</v>
      </c>
      <c r="J59" s="48">
        <f t="shared" si="15"/>
        <v>0</v>
      </c>
      <c r="K59" s="48">
        <f t="shared" si="16"/>
        <v>0</v>
      </c>
      <c r="L59" s="81">
        <v>0</v>
      </c>
      <c r="M59" s="48">
        <f t="shared" si="13"/>
        <v>0</v>
      </c>
      <c r="N59" s="81">
        <v>0</v>
      </c>
      <c r="O59" s="48">
        <f t="shared" si="17"/>
        <v>0</v>
      </c>
    </row>
    <row r="60" spans="1:22" s="48" customFormat="1" x14ac:dyDescent="0.25">
      <c r="B60" s="48" t="s">
        <v>79</v>
      </c>
      <c r="C60" s="48">
        <v>3</v>
      </c>
      <c r="D60" s="82">
        <v>42370</v>
      </c>
      <c r="E60" s="84">
        <f t="shared" si="12"/>
        <v>44196</v>
      </c>
      <c r="H60" s="48">
        <f t="shared" si="14"/>
        <v>0</v>
      </c>
      <c r="I60" s="85">
        <v>0</v>
      </c>
      <c r="J60" s="48">
        <f t="shared" si="15"/>
        <v>0</v>
      </c>
      <c r="K60" s="48">
        <f t="shared" si="16"/>
        <v>0</v>
      </c>
      <c r="L60" s="81">
        <v>0</v>
      </c>
      <c r="M60" s="48">
        <f t="shared" si="13"/>
        <v>0</v>
      </c>
      <c r="N60" s="81">
        <v>0</v>
      </c>
      <c r="O60" s="48">
        <f t="shared" si="17"/>
        <v>0</v>
      </c>
    </row>
    <row r="61" spans="1:22" s="48" customFormat="1" x14ac:dyDescent="0.25"/>
    <row r="62" spans="1:22" s="48" customFormat="1" x14ac:dyDescent="0.25">
      <c r="H62" s="48" t="s">
        <v>184</v>
      </c>
    </row>
    <row r="63" spans="1:22" s="48" customFormat="1" x14ac:dyDescent="0.25">
      <c r="A63" s="48">
        <v>4</v>
      </c>
      <c r="C63" s="100" t="s">
        <v>187</v>
      </c>
      <c r="D63" s="100"/>
      <c r="E63" s="100"/>
      <c r="F63" s="100"/>
      <c r="G63" s="100"/>
      <c r="H63" s="100"/>
      <c r="I63" s="100"/>
      <c r="J63" s="1"/>
      <c r="K63" s="1"/>
      <c r="L63" s="1"/>
      <c r="M63" s="1"/>
      <c r="N63" s="1"/>
      <c r="O63" s="1"/>
    </row>
    <row r="64" spans="1:22" x14ac:dyDescent="0.25">
      <c r="B64" s="48" t="s">
        <v>79</v>
      </c>
      <c r="C64" s="48">
        <v>4</v>
      </c>
      <c r="D64" s="82">
        <v>42370</v>
      </c>
      <c r="E64" s="84">
        <f t="shared" ref="E64:E80" si="18">DATE(YEAR(D64)+5,MONTH(D64),DAY(D64))-1</f>
        <v>44196</v>
      </c>
      <c r="F64" s="48"/>
      <c r="G64" s="48"/>
      <c r="H64" s="48">
        <v>0</v>
      </c>
      <c r="I64" s="48">
        <v>0</v>
      </c>
      <c r="J64" s="85">
        <f>+H64+I64</f>
        <v>0</v>
      </c>
      <c r="K64" s="48">
        <v>0</v>
      </c>
      <c r="L64" s="48">
        <v>0</v>
      </c>
      <c r="M64" s="83">
        <f>+K64+L64</f>
        <v>0</v>
      </c>
      <c r="N64" s="48">
        <v>0</v>
      </c>
      <c r="O64" s="48">
        <v>0</v>
      </c>
      <c r="P64" s="48" t="s">
        <v>144</v>
      </c>
      <c r="Q64" s="48" t="s">
        <v>145</v>
      </c>
      <c r="R64" s="48"/>
      <c r="S64" s="48"/>
      <c r="T64" s="48"/>
      <c r="U64" s="48"/>
      <c r="V64" s="48"/>
    </row>
    <row r="65" spans="2:22" x14ac:dyDescent="0.25">
      <c r="B65" s="48" t="s">
        <v>79</v>
      </c>
      <c r="C65" s="48">
        <v>4</v>
      </c>
      <c r="D65" s="82">
        <v>42370</v>
      </c>
      <c r="E65" s="84">
        <f t="shared" si="18"/>
        <v>44196</v>
      </c>
      <c r="F65" s="48" t="s">
        <v>182</v>
      </c>
      <c r="G65" s="48" t="s">
        <v>125</v>
      </c>
      <c r="H65" s="85">
        <f>+J64</f>
        <v>0</v>
      </c>
      <c r="I65" s="85">
        <v>0</v>
      </c>
      <c r="J65" s="48">
        <f>+H65+I65</f>
        <v>0</v>
      </c>
      <c r="K65" s="83">
        <f>+M64</f>
        <v>0</v>
      </c>
      <c r="L65" s="81">
        <v>0</v>
      </c>
      <c r="M65" s="48">
        <f>+I65+K65-L65</f>
        <v>0</v>
      </c>
      <c r="N65" s="81">
        <v>0</v>
      </c>
      <c r="O65" s="48">
        <f>+I65-L65+N65</f>
        <v>0</v>
      </c>
      <c r="P65" s="48"/>
      <c r="Q65" s="48" t="s">
        <v>146</v>
      </c>
      <c r="R65" s="48"/>
      <c r="S65" s="48"/>
      <c r="T65" s="48"/>
      <c r="U65" s="48"/>
      <c r="V65" s="48"/>
    </row>
    <row r="66" spans="2:22" x14ac:dyDescent="0.25">
      <c r="B66" s="48" t="s">
        <v>79</v>
      </c>
      <c r="C66" s="48">
        <v>4</v>
      </c>
      <c r="D66" s="82">
        <v>42370</v>
      </c>
      <c r="E66" s="84">
        <f t="shared" si="18"/>
        <v>44196</v>
      </c>
      <c r="F66" s="48" t="s">
        <v>81</v>
      </c>
      <c r="G66" s="48" t="s">
        <v>125</v>
      </c>
      <c r="H66" s="48">
        <f>+J65</f>
        <v>0</v>
      </c>
      <c r="I66" s="85">
        <v>0</v>
      </c>
      <c r="J66" s="48">
        <f>+H66+I66</f>
        <v>0</v>
      </c>
      <c r="K66" s="48">
        <f>+M65</f>
        <v>0</v>
      </c>
      <c r="L66" s="81">
        <v>0</v>
      </c>
      <c r="M66" s="48">
        <f t="shared" ref="M66:M80" si="19">+I66+K66-L66</f>
        <v>0</v>
      </c>
      <c r="N66" s="81">
        <v>0</v>
      </c>
      <c r="O66" s="48">
        <f>+I66-L66+N66</f>
        <v>0</v>
      </c>
      <c r="P66" s="48"/>
      <c r="Q66" s="48" t="s">
        <v>148</v>
      </c>
      <c r="R66" s="48"/>
      <c r="S66" s="48"/>
      <c r="T66" s="48"/>
      <c r="U66" s="48"/>
      <c r="V66" s="48"/>
    </row>
    <row r="67" spans="2:22" x14ac:dyDescent="0.25">
      <c r="B67" s="48" t="s">
        <v>79</v>
      </c>
      <c r="C67" s="48">
        <v>4</v>
      </c>
      <c r="D67" s="82">
        <v>42370</v>
      </c>
      <c r="E67" s="84">
        <f t="shared" si="18"/>
        <v>44196</v>
      </c>
      <c r="F67" s="48" t="s">
        <v>81</v>
      </c>
      <c r="G67" s="48" t="s">
        <v>125</v>
      </c>
      <c r="H67" s="48">
        <f t="shared" ref="H67:H80" si="20">+J66</f>
        <v>0</v>
      </c>
      <c r="I67" s="85">
        <v>0</v>
      </c>
      <c r="J67" s="48">
        <f t="shared" ref="J67:J80" si="21">+H67+I67</f>
        <v>0</v>
      </c>
      <c r="K67" s="48">
        <f t="shared" ref="K67:K80" si="22">+M66</f>
        <v>0</v>
      </c>
      <c r="L67" s="81">
        <v>0</v>
      </c>
      <c r="M67" s="48">
        <f t="shared" si="19"/>
        <v>0</v>
      </c>
      <c r="N67" s="81">
        <v>0</v>
      </c>
      <c r="O67" s="48">
        <f t="shared" ref="O67:O80" si="23">+I67-L67+N67</f>
        <v>0</v>
      </c>
      <c r="P67" s="48"/>
      <c r="Q67" s="48" t="s">
        <v>149</v>
      </c>
      <c r="R67" s="48"/>
      <c r="S67" s="48"/>
      <c r="T67" s="48"/>
      <c r="U67" s="48"/>
      <c r="V67" s="48"/>
    </row>
    <row r="68" spans="2:22" x14ac:dyDescent="0.25">
      <c r="B68" s="48" t="s">
        <v>79</v>
      </c>
      <c r="C68" s="48">
        <v>4</v>
      </c>
      <c r="D68" s="82">
        <v>42370</v>
      </c>
      <c r="E68" s="84">
        <f t="shared" si="18"/>
        <v>44196</v>
      </c>
      <c r="F68" s="48" t="s">
        <v>81</v>
      </c>
      <c r="G68" s="48" t="s">
        <v>125</v>
      </c>
      <c r="H68" s="48">
        <f t="shared" si="20"/>
        <v>0</v>
      </c>
      <c r="I68" s="85">
        <v>0</v>
      </c>
      <c r="J68" s="48">
        <f t="shared" si="21"/>
        <v>0</v>
      </c>
      <c r="K68" s="48">
        <f t="shared" si="22"/>
        <v>0</v>
      </c>
      <c r="L68" s="81">
        <v>0</v>
      </c>
      <c r="M68" s="48">
        <f t="shared" si="19"/>
        <v>0</v>
      </c>
      <c r="N68" s="81">
        <v>0</v>
      </c>
      <c r="O68" s="48">
        <f t="shared" si="23"/>
        <v>0</v>
      </c>
      <c r="P68" s="48"/>
      <c r="Q68" s="48" t="s">
        <v>150</v>
      </c>
      <c r="R68" s="48"/>
      <c r="S68" s="48"/>
      <c r="T68" s="48"/>
      <c r="U68" s="48"/>
      <c r="V68" s="48"/>
    </row>
    <row r="69" spans="2:22" x14ac:dyDescent="0.25">
      <c r="B69" s="48" t="s">
        <v>79</v>
      </c>
      <c r="C69" s="48">
        <v>4</v>
      </c>
      <c r="D69" s="82">
        <v>42370</v>
      </c>
      <c r="E69" s="84">
        <f t="shared" si="18"/>
        <v>44196</v>
      </c>
      <c r="F69" s="48" t="s">
        <v>81</v>
      </c>
      <c r="G69" s="48" t="s">
        <v>125</v>
      </c>
      <c r="H69" s="48">
        <f t="shared" si="20"/>
        <v>0</v>
      </c>
      <c r="I69" s="85">
        <v>0</v>
      </c>
      <c r="J69" s="48">
        <f t="shared" si="21"/>
        <v>0</v>
      </c>
      <c r="K69" s="48">
        <f t="shared" si="22"/>
        <v>0</v>
      </c>
      <c r="L69" s="81">
        <v>0</v>
      </c>
      <c r="M69" s="48">
        <f t="shared" si="19"/>
        <v>0</v>
      </c>
      <c r="N69" s="81">
        <v>0</v>
      </c>
      <c r="O69" s="48">
        <f t="shared" si="23"/>
        <v>0</v>
      </c>
      <c r="P69" s="48"/>
      <c r="Q69" s="48" t="s">
        <v>151</v>
      </c>
      <c r="R69" s="48"/>
      <c r="S69" s="48"/>
      <c r="T69" s="48"/>
      <c r="U69" s="48"/>
      <c r="V69" s="48"/>
    </row>
    <row r="70" spans="2:22" x14ac:dyDescent="0.25">
      <c r="B70" s="48" t="s">
        <v>79</v>
      </c>
      <c r="C70" s="48">
        <v>4</v>
      </c>
      <c r="D70" s="82">
        <v>42370</v>
      </c>
      <c r="E70" s="84">
        <f t="shared" si="18"/>
        <v>44196</v>
      </c>
      <c r="F70" s="48" t="s">
        <v>81</v>
      </c>
      <c r="G70" s="48" t="s">
        <v>125</v>
      </c>
      <c r="H70" s="48">
        <f t="shared" si="20"/>
        <v>0</v>
      </c>
      <c r="I70" s="85">
        <v>0</v>
      </c>
      <c r="J70" s="48">
        <f t="shared" si="21"/>
        <v>0</v>
      </c>
      <c r="K70" s="48">
        <f t="shared" si="22"/>
        <v>0</v>
      </c>
      <c r="L70" s="81">
        <v>0</v>
      </c>
      <c r="M70" s="48">
        <f t="shared" si="19"/>
        <v>0</v>
      </c>
      <c r="N70" s="81">
        <v>0</v>
      </c>
      <c r="O70" s="48">
        <f t="shared" si="23"/>
        <v>0</v>
      </c>
      <c r="P70" s="48"/>
      <c r="Q70" s="48" t="s">
        <v>152</v>
      </c>
      <c r="R70" s="48"/>
      <c r="S70" s="48"/>
      <c r="T70" s="48"/>
      <c r="U70" s="48"/>
      <c r="V70" s="48"/>
    </row>
    <row r="71" spans="2:22" x14ac:dyDescent="0.25">
      <c r="B71" s="48" t="s">
        <v>79</v>
      </c>
      <c r="C71" s="48">
        <v>4</v>
      </c>
      <c r="D71" s="82">
        <v>42370</v>
      </c>
      <c r="E71" s="84">
        <f t="shared" si="18"/>
        <v>44196</v>
      </c>
      <c r="F71" s="48" t="s">
        <v>81</v>
      </c>
      <c r="G71" s="48" t="s">
        <v>125</v>
      </c>
      <c r="H71" s="48">
        <f t="shared" si="20"/>
        <v>0</v>
      </c>
      <c r="I71" s="85">
        <v>0</v>
      </c>
      <c r="J71" s="48">
        <f t="shared" si="21"/>
        <v>0</v>
      </c>
      <c r="K71" s="48">
        <f t="shared" si="22"/>
        <v>0</v>
      </c>
      <c r="L71" s="81">
        <v>0</v>
      </c>
      <c r="M71" s="48">
        <f t="shared" si="19"/>
        <v>0</v>
      </c>
      <c r="N71" s="81">
        <v>0</v>
      </c>
      <c r="O71" s="48">
        <f t="shared" si="23"/>
        <v>0</v>
      </c>
      <c r="P71" s="48"/>
      <c r="Q71" s="48" t="s">
        <v>154</v>
      </c>
      <c r="R71" s="48"/>
      <c r="S71" s="48"/>
      <c r="T71" s="48"/>
      <c r="U71" s="48"/>
      <c r="V71" s="48"/>
    </row>
    <row r="72" spans="2:22" x14ac:dyDescent="0.25">
      <c r="B72" s="48" t="s">
        <v>79</v>
      </c>
      <c r="C72" s="48">
        <v>4</v>
      </c>
      <c r="D72" s="82">
        <v>42370</v>
      </c>
      <c r="E72" s="84">
        <f t="shared" si="18"/>
        <v>44196</v>
      </c>
      <c r="F72" s="48" t="s">
        <v>81</v>
      </c>
      <c r="G72" s="48" t="s">
        <v>125</v>
      </c>
      <c r="H72" s="48">
        <f t="shared" si="20"/>
        <v>0</v>
      </c>
      <c r="I72" s="85">
        <v>0</v>
      </c>
      <c r="J72" s="48">
        <f t="shared" si="21"/>
        <v>0</v>
      </c>
      <c r="K72" s="48">
        <f t="shared" si="22"/>
        <v>0</v>
      </c>
      <c r="L72" s="81">
        <v>-70</v>
      </c>
      <c r="M72" s="48">
        <f t="shared" si="19"/>
        <v>70</v>
      </c>
      <c r="N72" s="81">
        <v>0</v>
      </c>
      <c r="O72" s="48">
        <f t="shared" si="23"/>
        <v>70</v>
      </c>
      <c r="P72" s="48"/>
      <c r="Q72" s="48" t="s">
        <v>155</v>
      </c>
      <c r="R72" s="48"/>
      <c r="S72" s="48"/>
      <c r="T72" s="48"/>
      <c r="U72" s="48"/>
      <c r="V72" s="48"/>
    </row>
    <row r="73" spans="2:22" x14ac:dyDescent="0.25">
      <c r="B73" s="48" t="s">
        <v>79</v>
      </c>
      <c r="C73" s="48">
        <v>4</v>
      </c>
      <c r="D73" s="82">
        <v>42370</v>
      </c>
      <c r="E73" s="84">
        <f t="shared" si="18"/>
        <v>44196</v>
      </c>
      <c r="F73" s="48" t="s">
        <v>81</v>
      </c>
      <c r="G73" s="48" t="s">
        <v>125</v>
      </c>
      <c r="H73" s="48">
        <f t="shared" si="20"/>
        <v>0</v>
      </c>
      <c r="I73" s="85">
        <v>0</v>
      </c>
      <c r="J73" s="48">
        <f t="shared" si="21"/>
        <v>0</v>
      </c>
      <c r="K73" s="48">
        <f t="shared" si="22"/>
        <v>70</v>
      </c>
      <c r="L73" s="81">
        <v>-70</v>
      </c>
      <c r="M73" s="48">
        <f t="shared" si="19"/>
        <v>140</v>
      </c>
      <c r="N73" s="81">
        <v>0</v>
      </c>
      <c r="O73" s="48">
        <f t="shared" si="23"/>
        <v>70</v>
      </c>
      <c r="P73" s="48"/>
      <c r="Q73" s="48" t="s">
        <v>157</v>
      </c>
      <c r="R73" s="101" t="s">
        <v>188</v>
      </c>
      <c r="S73" s="101"/>
      <c r="T73" s="101"/>
      <c r="U73" s="48"/>
      <c r="V73" s="48"/>
    </row>
    <row r="74" spans="2:22" x14ac:dyDescent="0.25">
      <c r="B74" s="48" t="s">
        <v>79</v>
      </c>
      <c r="C74" s="48">
        <v>4</v>
      </c>
      <c r="D74" s="82">
        <v>42370</v>
      </c>
      <c r="E74" s="84">
        <f t="shared" si="18"/>
        <v>44196</v>
      </c>
      <c r="F74" s="48" t="s">
        <v>81</v>
      </c>
      <c r="G74" s="48" t="s">
        <v>125</v>
      </c>
      <c r="H74" s="48">
        <f t="shared" si="20"/>
        <v>0</v>
      </c>
      <c r="I74" s="85">
        <v>0</v>
      </c>
      <c r="J74" s="48">
        <f t="shared" si="21"/>
        <v>0</v>
      </c>
      <c r="K74" s="48">
        <f t="shared" si="22"/>
        <v>140</v>
      </c>
      <c r="L74" s="81">
        <v>-70</v>
      </c>
      <c r="M74" s="48">
        <f t="shared" si="19"/>
        <v>210</v>
      </c>
      <c r="N74" s="81">
        <v>0</v>
      </c>
      <c r="O74" s="48">
        <f t="shared" si="23"/>
        <v>70</v>
      </c>
      <c r="P74" s="48"/>
      <c r="Q74" s="48" t="s">
        <v>158</v>
      </c>
      <c r="R74" s="48"/>
      <c r="S74" s="48"/>
      <c r="T74" s="48"/>
      <c r="U74" s="48"/>
      <c r="V74" s="48"/>
    </row>
    <row r="75" spans="2:22" x14ac:dyDescent="0.25">
      <c r="B75" s="48" t="s">
        <v>79</v>
      </c>
      <c r="C75" s="48">
        <v>4</v>
      </c>
      <c r="D75" s="82">
        <v>42370</v>
      </c>
      <c r="E75" s="84">
        <f t="shared" si="18"/>
        <v>44196</v>
      </c>
      <c r="F75" s="48" t="s">
        <v>81</v>
      </c>
      <c r="G75" s="48" t="s">
        <v>125</v>
      </c>
      <c r="H75" s="48">
        <f t="shared" si="20"/>
        <v>0</v>
      </c>
      <c r="I75" s="85">
        <v>0</v>
      </c>
      <c r="J75" s="48">
        <f t="shared" si="21"/>
        <v>0</v>
      </c>
      <c r="K75" s="48">
        <f t="shared" si="22"/>
        <v>210</v>
      </c>
      <c r="L75" s="81">
        <v>-70</v>
      </c>
      <c r="M75" s="48">
        <f t="shared" si="19"/>
        <v>280</v>
      </c>
      <c r="N75" s="81">
        <v>0</v>
      </c>
      <c r="O75" s="48">
        <f t="shared" si="23"/>
        <v>70</v>
      </c>
      <c r="P75" s="48"/>
      <c r="Q75" s="48" t="s">
        <v>159</v>
      </c>
      <c r="R75" s="48"/>
      <c r="S75" s="48"/>
      <c r="T75" s="48"/>
      <c r="U75" s="48"/>
      <c r="V75" s="48"/>
    </row>
    <row r="76" spans="2:22" x14ac:dyDescent="0.25">
      <c r="B76" s="48" t="s">
        <v>79</v>
      </c>
      <c r="C76" s="48">
        <v>4</v>
      </c>
      <c r="D76" s="82">
        <v>42370</v>
      </c>
      <c r="E76" s="84">
        <f t="shared" si="18"/>
        <v>44196</v>
      </c>
      <c r="F76" s="48" t="s">
        <v>82</v>
      </c>
      <c r="G76" s="48" t="s">
        <v>92</v>
      </c>
      <c r="H76" s="48">
        <f t="shared" si="20"/>
        <v>0</v>
      </c>
      <c r="I76" s="85">
        <v>0</v>
      </c>
      <c r="J76" s="48">
        <f t="shared" si="21"/>
        <v>0</v>
      </c>
      <c r="K76" s="48">
        <f t="shared" si="22"/>
        <v>280</v>
      </c>
      <c r="L76" s="81">
        <v>280</v>
      </c>
      <c r="M76" s="48">
        <f t="shared" si="19"/>
        <v>0</v>
      </c>
      <c r="N76" s="81">
        <v>280</v>
      </c>
      <c r="O76" s="48">
        <f t="shared" si="23"/>
        <v>0</v>
      </c>
      <c r="P76" s="48"/>
      <c r="Q76" s="48" t="s">
        <v>160</v>
      </c>
      <c r="R76" s="101" t="s">
        <v>186</v>
      </c>
      <c r="S76" s="101"/>
      <c r="T76" s="101"/>
      <c r="U76" s="48"/>
      <c r="V76" s="48"/>
    </row>
    <row r="77" spans="2:22" x14ac:dyDescent="0.25">
      <c r="B77" s="48" t="s">
        <v>79</v>
      </c>
      <c r="C77" s="48">
        <v>4</v>
      </c>
      <c r="D77" s="82">
        <v>42370</v>
      </c>
      <c r="E77" s="84">
        <f t="shared" si="18"/>
        <v>44196</v>
      </c>
      <c r="F77" s="48"/>
      <c r="G77" s="48"/>
      <c r="H77" s="48">
        <f t="shared" si="20"/>
        <v>0</v>
      </c>
      <c r="I77" s="85">
        <v>0</v>
      </c>
      <c r="J77" s="48">
        <f t="shared" si="21"/>
        <v>0</v>
      </c>
      <c r="K77" s="48">
        <f t="shared" si="22"/>
        <v>0</v>
      </c>
      <c r="L77" s="81">
        <v>0</v>
      </c>
      <c r="M77" s="48">
        <f t="shared" si="19"/>
        <v>0</v>
      </c>
      <c r="N77" s="81">
        <v>0</v>
      </c>
      <c r="O77" s="48">
        <f t="shared" si="23"/>
        <v>0</v>
      </c>
      <c r="P77" s="48"/>
      <c r="Q77" s="48"/>
      <c r="R77" s="101" t="s">
        <v>191</v>
      </c>
      <c r="S77" s="101"/>
      <c r="T77" s="101"/>
      <c r="U77" s="48"/>
      <c r="V77" s="48"/>
    </row>
    <row r="78" spans="2:22" x14ac:dyDescent="0.25">
      <c r="B78" s="48" t="s">
        <v>79</v>
      </c>
      <c r="C78" s="48">
        <v>4</v>
      </c>
      <c r="D78" s="82">
        <v>42370</v>
      </c>
      <c r="E78" s="84">
        <f t="shared" si="18"/>
        <v>44196</v>
      </c>
      <c r="F78" s="48"/>
      <c r="G78" s="48"/>
      <c r="H78" s="48">
        <f t="shared" si="20"/>
        <v>0</v>
      </c>
      <c r="I78" s="85">
        <v>0</v>
      </c>
      <c r="J78" s="48">
        <f t="shared" si="21"/>
        <v>0</v>
      </c>
      <c r="K78" s="48">
        <f t="shared" si="22"/>
        <v>0</v>
      </c>
      <c r="L78" s="81">
        <v>0</v>
      </c>
      <c r="M78" s="48">
        <f t="shared" si="19"/>
        <v>0</v>
      </c>
      <c r="N78" s="81">
        <v>0</v>
      </c>
      <c r="O78" s="48">
        <f t="shared" si="23"/>
        <v>0</v>
      </c>
      <c r="P78" s="48"/>
      <c r="Q78" s="48"/>
      <c r="R78" s="101" t="s">
        <v>192</v>
      </c>
      <c r="S78" s="101"/>
      <c r="T78" s="101"/>
      <c r="U78" s="48"/>
      <c r="V78" s="48"/>
    </row>
    <row r="79" spans="2:22" x14ac:dyDescent="0.25">
      <c r="B79" s="48" t="s">
        <v>79</v>
      </c>
      <c r="C79" s="48">
        <v>4</v>
      </c>
      <c r="D79" s="82">
        <v>42370</v>
      </c>
      <c r="E79" s="84">
        <f t="shared" si="18"/>
        <v>44196</v>
      </c>
      <c r="F79" s="48"/>
      <c r="G79" s="48"/>
      <c r="H79" s="48">
        <f t="shared" si="20"/>
        <v>0</v>
      </c>
      <c r="I79" s="85">
        <v>0</v>
      </c>
      <c r="J79" s="48">
        <f t="shared" si="21"/>
        <v>0</v>
      </c>
      <c r="K79" s="48">
        <f t="shared" si="22"/>
        <v>0</v>
      </c>
      <c r="L79" s="81">
        <v>0</v>
      </c>
      <c r="M79" s="48">
        <f t="shared" si="19"/>
        <v>0</v>
      </c>
      <c r="N79" s="81">
        <v>0</v>
      </c>
      <c r="O79" s="48">
        <f t="shared" si="23"/>
        <v>0</v>
      </c>
      <c r="P79" s="48"/>
      <c r="Q79" s="48"/>
      <c r="R79" s="48"/>
      <c r="S79" s="48"/>
      <c r="T79" s="48"/>
      <c r="U79" s="48"/>
      <c r="V79" s="48"/>
    </row>
    <row r="80" spans="2:22" x14ac:dyDescent="0.25">
      <c r="B80" s="48" t="s">
        <v>79</v>
      </c>
      <c r="C80" s="48">
        <v>4</v>
      </c>
      <c r="D80" s="82">
        <v>42370</v>
      </c>
      <c r="E80" s="84">
        <f t="shared" si="18"/>
        <v>44196</v>
      </c>
      <c r="F80" s="48"/>
      <c r="G80" s="48"/>
      <c r="H80" s="48">
        <f t="shared" si="20"/>
        <v>0</v>
      </c>
      <c r="I80" s="85">
        <v>0</v>
      </c>
      <c r="J80" s="48">
        <f t="shared" si="21"/>
        <v>0</v>
      </c>
      <c r="K80" s="48">
        <f t="shared" si="22"/>
        <v>0</v>
      </c>
      <c r="L80" s="81">
        <v>0</v>
      </c>
      <c r="M80" s="48">
        <f t="shared" si="19"/>
        <v>0</v>
      </c>
      <c r="N80" s="81">
        <v>0</v>
      </c>
      <c r="O80" s="48">
        <f t="shared" si="23"/>
        <v>0</v>
      </c>
      <c r="P80" s="48"/>
      <c r="Q80" s="48"/>
      <c r="R80" s="48"/>
      <c r="S80" s="48"/>
      <c r="T80" s="48"/>
      <c r="U80" s="48"/>
      <c r="V80" s="48"/>
    </row>
    <row r="82" spans="1:20" x14ac:dyDescent="0.25">
      <c r="A82" s="48">
        <v>5</v>
      </c>
      <c r="B82" s="48"/>
      <c r="C82" s="100" t="s">
        <v>177</v>
      </c>
      <c r="D82" s="100"/>
      <c r="E82" s="100"/>
      <c r="F82" s="100"/>
      <c r="G82" s="100"/>
      <c r="H82" s="100" t="s">
        <v>176</v>
      </c>
      <c r="I82" s="100"/>
      <c r="J82" s="100"/>
      <c r="K82" s="100"/>
      <c r="L82" s="100"/>
      <c r="M82" s="100"/>
      <c r="N82" s="100"/>
      <c r="O82" s="100"/>
      <c r="P82" s="48"/>
      <c r="Q82" s="48"/>
      <c r="R82" s="48"/>
    </row>
    <row r="83" spans="1:20" s="48" customFormat="1" x14ac:dyDescent="0.25">
      <c r="C83" s="1"/>
      <c r="D83" s="1"/>
      <c r="E83" s="1"/>
      <c r="F83" s="1"/>
      <c r="G83" s="1"/>
      <c r="H83" s="100" t="s">
        <v>178</v>
      </c>
      <c r="I83" s="100"/>
      <c r="J83" s="100"/>
      <c r="K83" s="100"/>
      <c r="L83" s="100"/>
      <c r="M83" s="100"/>
      <c r="N83" s="100"/>
      <c r="O83" s="100"/>
    </row>
    <row r="84" spans="1:20" x14ac:dyDescent="0.25">
      <c r="B84" s="48" t="s">
        <v>79</v>
      </c>
      <c r="C84" s="48">
        <v>5</v>
      </c>
      <c r="D84" s="82">
        <v>42370</v>
      </c>
      <c r="E84" s="84">
        <f t="shared" ref="E84:E100" si="24">DATE(YEAR(D84)+5,MONTH(D84),DAY(D84))-1</f>
        <v>44196</v>
      </c>
      <c r="F84" s="48"/>
      <c r="G84" s="48"/>
      <c r="H84" s="48">
        <v>0</v>
      </c>
      <c r="I84" s="48">
        <v>0</v>
      </c>
      <c r="J84" s="85">
        <f>+H84+I84</f>
        <v>0</v>
      </c>
      <c r="K84" s="48">
        <v>0</v>
      </c>
      <c r="L84" s="48">
        <v>0</v>
      </c>
      <c r="M84" s="83">
        <v>800</v>
      </c>
      <c r="N84" s="48">
        <v>0</v>
      </c>
      <c r="O84" s="48">
        <v>0</v>
      </c>
      <c r="P84" s="48" t="s">
        <v>144</v>
      </c>
      <c r="Q84" s="48" t="s">
        <v>145</v>
      </c>
      <c r="R84" s="48"/>
    </row>
    <row r="85" spans="1:20" x14ac:dyDescent="0.25">
      <c r="B85" s="101" t="s">
        <v>197</v>
      </c>
      <c r="C85" s="48">
        <v>5</v>
      </c>
      <c r="D85" s="82">
        <v>42370</v>
      </c>
      <c r="E85" s="84">
        <f t="shared" si="24"/>
        <v>44196</v>
      </c>
      <c r="F85" s="48" t="s">
        <v>81</v>
      </c>
      <c r="G85" s="48" t="s">
        <v>125</v>
      </c>
      <c r="H85" s="85">
        <f>+J84</f>
        <v>0</v>
      </c>
      <c r="I85" s="85">
        <v>0</v>
      </c>
      <c r="J85" s="48">
        <f>+H85+I85</f>
        <v>0</v>
      </c>
      <c r="K85" s="83">
        <f>+M84</f>
        <v>800</v>
      </c>
      <c r="L85" s="81">
        <v>0</v>
      </c>
      <c r="M85" s="48">
        <f>+I85+K85-L85</f>
        <v>800</v>
      </c>
      <c r="N85" s="81">
        <v>0</v>
      </c>
      <c r="O85" s="48">
        <f>+I85-L85+N85</f>
        <v>0</v>
      </c>
      <c r="P85" s="48"/>
      <c r="Q85" s="101" t="s">
        <v>146</v>
      </c>
      <c r="R85" s="101" t="s">
        <v>198</v>
      </c>
      <c r="S85" s="101"/>
    </row>
    <row r="86" spans="1:20" x14ac:dyDescent="0.25">
      <c r="B86" s="48" t="s">
        <v>79</v>
      </c>
      <c r="C86" s="48">
        <v>5</v>
      </c>
      <c r="D86" s="82">
        <v>42370</v>
      </c>
      <c r="E86" s="84">
        <f t="shared" si="24"/>
        <v>44196</v>
      </c>
      <c r="F86" s="48" t="s">
        <v>81</v>
      </c>
      <c r="G86" s="48" t="s">
        <v>125</v>
      </c>
      <c r="H86" s="48">
        <f>+J85</f>
        <v>0</v>
      </c>
      <c r="I86" s="85">
        <v>0</v>
      </c>
      <c r="J86" s="48">
        <f>+H86+I86</f>
        <v>0</v>
      </c>
      <c r="K86" s="48">
        <f>+M85</f>
        <v>800</v>
      </c>
      <c r="L86" s="81">
        <v>-50</v>
      </c>
      <c r="M86" s="48">
        <f t="shared" ref="M86:M100" si="25">+I86+K86-L86</f>
        <v>850</v>
      </c>
      <c r="N86" s="81">
        <v>0</v>
      </c>
      <c r="O86" s="48">
        <f>+I86-L86+N86</f>
        <v>50</v>
      </c>
      <c r="P86" s="48"/>
      <c r="Q86" s="101" t="s">
        <v>146</v>
      </c>
      <c r="R86" s="101" t="s">
        <v>199</v>
      </c>
      <c r="S86" s="101"/>
    </row>
    <row r="87" spans="1:20" x14ac:dyDescent="0.25">
      <c r="B87" s="48" t="s">
        <v>79</v>
      </c>
      <c r="C87" s="48">
        <v>5</v>
      </c>
      <c r="D87" s="82">
        <v>42370</v>
      </c>
      <c r="E87" s="84">
        <f t="shared" si="24"/>
        <v>44196</v>
      </c>
      <c r="F87" s="48" t="s">
        <v>81</v>
      </c>
      <c r="G87" s="48" t="s">
        <v>125</v>
      </c>
      <c r="H87" s="48">
        <f t="shared" ref="H87:H100" si="26">+J86</f>
        <v>0</v>
      </c>
      <c r="I87" s="85">
        <v>0</v>
      </c>
      <c r="J87" s="48">
        <f t="shared" ref="J87:J100" si="27">+H87+I87</f>
        <v>0</v>
      </c>
      <c r="K87" s="48">
        <f t="shared" ref="K87:K100" si="28">+M86</f>
        <v>850</v>
      </c>
      <c r="L87" s="81">
        <v>-50</v>
      </c>
      <c r="M87" s="48">
        <f t="shared" si="25"/>
        <v>900</v>
      </c>
      <c r="N87" s="81">
        <v>0</v>
      </c>
      <c r="O87" s="48">
        <f t="shared" ref="O87:O100" si="29">+I87-L87+N87</f>
        <v>50</v>
      </c>
      <c r="P87" s="48"/>
      <c r="Q87" s="48" t="s">
        <v>148</v>
      </c>
      <c r="R87" s="48"/>
    </row>
    <row r="88" spans="1:20" x14ac:dyDescent="0.25">
      <c r="B88" s="48" t="s">
        <v>79</v>
      </c>
      <c r="C88" s="48">
        <v>5</v>
      </c>
      <c r="D88" s="82">
        <v>42370</v>
      </c>
      <c r="E88" s="84">
        <f t="shared" si="24"/>
        <v>44196</v>
      </c>
      <c r="F88" s="48" t="s">
        <v>81</v>
      </c>
      <c r="G88" s="48" t="s">
        <v>125</v>
      </c>
      <c r="H88" s="48">
        <f t="shared" si="26"/>
        <v>0</v>
      </c>
      <c r="I88" s="85">
        <v>0</v>
      </c>
      <c r="J88" s="48">
        <f t="shared" si="27"/>
        <v>0</v>
      </c>
      <c r="K88" s="48">
        <f t="shared" si="28"/>
        <v>900</v>
      </c>
      <c r="L88" s="81">
        <v>-50</v>
      </c>
      <c r="M88" s="48">
        <f t="shared" si="25"/>
        <v>950</v>
      </c>
      <c r="N88" s="81">
        <v>0</v>
      </c>
      <c r="O88" s="48">
        <f t="shared" si="29"/>
        <v>50</v>
      </c>
      <c r="P88" s="48"/>
      <c r="Q88" s="48" t="s">
        <v>149</v>
      </c>
      <c r="R88" s="48"/>
    </row>
    <row r="89" spans="1:20" x14ac:dyDescent="0.25">
      <c r="B89" s="48" t="s">
        <v>79</v>
      </c>
      <c r="C89" s="48">
        <v>5</v>
      </c>
      <c r="D89" s="82">
        <v>42370</v>
      </c>
      <c r="E89" s="84">
        <f t="shared" si="24"/>
        <v>44196</v>
      </c>
      <c r="F89" s="48" t="s">
        <v>81</v>
      </c>
      <c r="G89" s="48" t="s">
        <v>125</v>
      </c>
      <c r="H89" s="48">
        <f t="shared" si="26"/>
        <v>0</v>
      </c>
      <c r="I89" s="85">
        <v>0</v>
      </c>
      <c r="J89" s="48">
        <f t="shared" si="27"/>
        <v>0</v>
      </c>
      <c r="K89" s="48">
        <f t="shared" si="28"/>
        <v>950</v>
      </c>
      <c r="L89" s="81">
        <v>-50</v>
      </c>
      <c r="M89" s="48">
        <f t="shared" si="25"/>
        <v>1000</v>
      </c>
      <c r="N89" s="81">
        <v>0</v>
      </c>
      <c r="O89" s="48">
        <f t="shared" si="29"/>
        <v>50</v>
      </c>
      <c r="P89" s="48"/>
      <c r="Q89" s="48" t="s">
        <v>150</v>
      </c>
      <c r="R89" s="48"/>
    </row>
    <row r="90" spans="1:20" x14ac:dyDescent="0.25">
      <c r="B90" s="48" t="s">
        <v>79</v>
      </c>
      <c r="C90" s="48">
        <v>5</v>
      </c>
      <c r="D90" s="82">
        <v>42370</v>
      </c>
      <c r="E90" s="84">
        <f t="shared" si="24"/>
        <v>44196</v>
      </c>
      <c r="F90" s="48" t="s">
        <v>81</v>
      </c>
      <c r="G90" s="48" t="s">
        <v>125</v>
      </c>
      <c r="H90" s="48">
        <f t="shared" si="26"/>
        <v>0</v>
      </c>
      <c r="I90" s="85">
        <v>0</v>
      </c>
      <c r="J90" s="48">
        <f t="shared" si="27"/>
        <v>0</v>
      </c>
      <c r="K90" s="48">
        <f t="shared" si="28"/>
        <v>1000</v>
      </c>
      <c r="L90" s="81">
        <v>-70</v>
      </c>
      <c r="M90" s="48">
        <f t="shared" si="25"/>
        <v>1070</v>
      </c>
      <c r="N90" s="81">
        <v>0</v>
      </c>
      <c r="O90" s="48">
        <f t="shared" si="29"/>
        <v>70</v>
      </c>
      <c r="P90" s="48"/>
      <c r="Q90" s="48" t="s">
        <v>151</v>
      </c>
      <c r="R90" s="48"/>
    </row>
    <row r="91" spans="1:20" x14ac:dyDescent="0.25">
      <c r="B91" s="48" t="s">
        <v>79</v>
      </c>
      <c r="C91" s="48">
        <v>5</v>
      </c>
      <c r="D91" s="82">
        <v>42370</v>
      </c>
      <c r="E91" s="84">
        <f t="shared" si="24"/>
        <v>44196</v>
      </c>
      <c r="F91" s="48" t="s">
        <v>81</v>
      </c>
      <c r="G91" s="48" t="s">
        <v>125</v>
      </c>
      <c r="H91" s="48">
        <f t="shared" si="26"/>
        <v>0</v>
      </c>
      <c r="I91" s="85">
        <v>0</v>
      </c>
      <c r="J91" s="48">
        <f t="shared" si="27"/>
        <v>0</v>
      </c>
      <c r="K91" s="48">
        <f t="shared" si="28"/>
        <v>1070</v>
      </c>
      <c r="L91" s="81">
        <v>-70</v>
      </c>
      <c r="M91" s="48">
        <f t="shared" si="25"/>
        <v>1140</v>
      </c>
      <c r="N91" s="81">
        <v>0</v>
      </c>
      <c r="O91" s="48">
        <f t="shared" si="29"/>
        <v>70</v>
      </c>
      <c r="P91" s="48"/>
      <c r="Q91" s="48" t="s">
        <v>152</v>
      </c>
      <c r="R91" s="48"/>
    </row>
    <row r="92" spans="1:20" x14ac:dyDescent="0.25">
      <c r="B92" s="48" t="s">
        <v>79</v>
      </c>
      <c r="C92" s="48">
        <v>5</v>
      </c>
      <c r="D92" s="82">
        <v>42370</v>
      </c>
      <c r="E92" s="84">
        <f t="shared" si="24"/>
        <v>44196</v>
      </c>
      <c r="F92" s="48" t="s">
        <v>81</v>
      </c>
      <c r="G92" s="48" t="s">
        <v>125</v>
      </c>
      <c r="H92" s="48">
        <f t="shared" si="26"/>
        <v>0</v>
      </c>
      <c r="I92" s="85">
        <v>0</v>
      </c>
      <c r="J92" s="48">
        <f t="shared" si="27"/>
        <v>0</v>
      </c>
      <c r="K92" s="48">
        <f t="shared" si="28"/>
        <v>1140</v>
      </c>
      <c r="L92" s="81">
        <v>-70</v>
      </c>
      <c r="M92" s="48">
        <f t="shared" si="25"/>
        <v>1210</v>
      </c>
      <c r="N92" s="81">
        <v>0</v>
      </c>
      <c r="O92" s="48">
        <f t="shared" si="29"/>
        <v>70</v>
      </c>
      <c r="P92" s="48"/>
      <c r="Q92" s="48" t="s">
        <v>154</v>
      </c>
      <c r="R92" s="48"/>
    </row>
    <row r="93" spans="1:20" x14ac:dyDescent="0.25">
      <c r="B93" s="48" t="s">
        <v>79</v>
      </c>
      <c r="C93" s="48">
        <v>5</v>
      </c>
      <c r="D93" s="82">
        <v>42370</v>
      </c>
      <c r="E93" s="84">
        <f t="shared" si="24"/>
        <v>44196</v>
      </c>
      <c r="F93" s="48" t="s">
        <v>81</v>
      </c>
      <c r="G93" s="48" t="s">
        <v>125</v>
      </c>
      <c r="H93" s="48">
        <f t="shared" si="26"/>
        <v>0</v>
      </c>
      <c r="I93" s="85">
        <v>0</v>
      </c>
      <c r="J93" s="48">
        <f t="shared" si="27"/>
        <v>0</v>
      </c>
      <c r="K93" s="48">
        <f t="shared" si="28"/>
        <v>1210</v>
      </c>
      <c r="L93" s="81">
        <v>-70</v>
      </c>
      <c r="M93" s="48">
        <f t="shared" si="25"/>
        <v>1280</v>
      </c>
      <c r="N93" s="81">
        <v>0</v>
      </c>
      <c r="O93" s="48">
        <f t="shared" si="29"/>
        <v>70</v>
      </c>
      <c r="P93" s="48"/>
      <c r="Q93" s="48" t="s">
        <v>155</v>
      </c>
      <c r="R93" s="48"/>
    </row>
    <row r="94" spans="1:20" x14ac:dyDescent="0.25">
      <c r="B94" s="48" t="s">
        <v>79</v>
      </c>
      <c r="C94" s="48">
        <v>5</v>
      </c>
      <c r="D94" s="82">
        <v>42370</v>
      </c>
      <c r="E94" s="84">
        <f t="shared" si="24"/>
        <v>44196</v>
      </c>
      <c r="F94" s="48" t="s">
        <v>81</v>
      </c>
      <c r="G94" s="48" t="s">
        <v>125</v>
      </c>
      <c r="H94" s="48">
        <f t="shared" si="26"/>
        <v>0</v>
      </c>
      <c r="I94" s="85">
        <v>0</v>
      </c>
      <c r="J94" s="48">
        <f t="shared" si="27"/>
        <v>0</v>
      </c>
      <c r="K94" s="48">
        <f t="shared" si="28"/>
        <v>1280</v>
      </c>
      <c r="L94" s="81">
        <v>-70</v>
      </c>
      <c r="M94" s="48">
        <f t="shared" si="25"/>
        <v>1350</v>
      </c>
      <c r="N94" s="81">
        <v>0</v>
      </c>
      <c r="O94" s="48">
        <f t="shared" si="29"/>
        <v>70</v>
      </c>
      <c r="P94" s="48"/>
      <c r="Q94" s="48" t="s">
        <v>157</v>
      </c>
      <c r="R94" s="48"/>
    </row>
    <row r="95" spans="1:20" x14ac:dyDescent="0.25">
      <c r="B95" s="48" t="s">
        <v>79</v>
      </c>
      <c r="C95" s="48">
        <v>5</v>
      </c>
      <c r="D95" s="82">
        <v>42370</v>
      </c>
      <c r="E95" s="84">
        <f t="shared" si="24"/>
        <v>44196</v>
      </c>
      <c r="F95" s="48" t="s">
        <v>81</v>
      </c>
      <c r="G95" s="48" t="s">
        <v>125</v>
      </c>
      <c r="H95" s="48">
        <f t="shared" si="26"/>
        <v>0</v>
      </c>
      <c r="I95" s="85">
        <v>0</v>
      </c>
      <c r="J95" s="48">
        <f t="shared" si="27"/>
        <v>0</v>
      </c>
      <c r="K95" s="48">
        <f t="shared" si="28"/>
        <v>1350</v>
      </c>
      <c r="L95" s="81">
        <v>-70</v>
      </c>
      <c r="M95" s="48">
        <f t="shared" si="25"/>
        <v>1420</v>
      </c>
      <c r="N95" s="81">
        <v>0</v>
      </c>
      <c r="O95" s="48">
        <f t="shared" si="29"/>
        <v>70</v>
      </c>
      <c r="P95" s="48"/>
      <c r="Q95" s="48" t="s">
        <v>158</v>
      </c>
      <c r="R95" s="48"/>
    </row>
    <row r="96" spans="1:20" x14ac:dyDescent="0.25">
      <c r="B96" s="48" t="s">
        <v>79</v>
      </c>
      <c r="C96" s="48">
        <v>5</v>
      </c>
      <c r="D96" s="82">
        <v>42370</v>
      </c>
      <c r="E96" s="84">
        <f t="shared" si="24"/>
        <v>44196</v>
      </c>
      <c r="F96" s="48" t="s">
        <v>84</v>
      </c>
      <c r="G96" s="48" t="s">
        <v>91</v>
      </c>
      <c r="H96" s="48">
        <f t="shared" si="26"/>
        <v>0</v>
      </c>
      <c r="I96" s="85">
        <v>0</v>
      </c>
      <c r="J96" s="48">
        <f t="shared" si="27"/>
        <v>0</v>
      </c>
      <c r="K96" s="48">
        <f t="shared" si="28"/>
        <v>1420</v>
      </c>
      <c r="L96" s="81">
        <v>1420</v>
      </c>
      <c r="M96" s="48">
        <f t="shared" si="25"/>
        <v>0</v>
      </c>
      <c r="N96" s="81">
        <v>0</v>
      </c>
      <c r="O96" s="48">
        <f t="shared" si="29"/>
        <v>-1420</v>
      </c>
      <c r="P96" s="48"/>
      <c r="Q96" s="48" t="s">
        <v>159</v>
      </c>
      <c r="R96" s="101" t="s">
        <v>186</v>
      </c>
      <c r="S96" s="101"/>
      <c r="T96" s="101"/>
    </row>
    <row r="97" spans="1:19" x14ac:dyDescent="0.25">
      <c r="B97" s="48" t="s">
        <v>79</v>
      </c>
      <c r="C97" s="48">
        <v>5</v>
      </c>
      <c r="D97" s="82">
        <v>42370</v>
      </c>
      <c r="E97" s="84">
        <f t="shared" si="24"/>
        <v>44196</v>
      </c>
      <c r="F97" s="48"/>
      <c r="G97" s="48"/>
      <c r="H97" s="48">
        <f t="shared" si="26"/>
        <v>0</v>
      </c>
      <c r="I97" s="85">
        <v>0</v>
      </c>
      <c r="J97" s="48">
        <f t="shared" si="27"/>
        <v>0</v>
      </c>
      <c r="K97" s="48">
        <f t="shared" si="28"/>
        <v>0</v>
      </c>
      <c r="L97" s="81">
        <v>0</v>
      </c>
      <c r="M97" s="48">
        <f t="shared" si="25"/>
        <v>0</v>
      </c>
      <c r="N97" s="81">
        <v>0</v>
      </c>
      <c r="O97" s="48">
        <f t="shared" si="29"/>
        <v>0</v>
      </c>
      <c r="P97" s="48"/>
      <c r="Q97" s="48"/>
      <c r="R97" s="48"/>
    </row>
    <row r="98" spans="1:19" x14ac:dyDescent="0.25">
      <c r="B98" s="48" t="s">
        <v>79</v>
      </c>
      <c r="C98" s="48">
        <v>5</v>
      </c>
      <c r="D98" s="82">
        <v>42370</v>
      </c>
      <c r="E98" s="84">
        <f t="shared" si="24"/>
        <v>44196</v>
      </c>
      <c r="F98" s="48"/>
      <c r="G98" s="48"/>
      <c r="H98" s="48">
        <f t="shared" si="26"/>
        <v>0</v>
      </c>
      <c r="I98" s="85">
        <v>0</v>
      </c>
      <c r="J98" s="48">
        <f t="shared" si="27"/>
        <v>0</v>
      </c>
      <c r="K98" s="48">
        <f t="shared" si="28"/>
        <v>0</v>
      </c>
      <c r="L98" s="81">
        <v>0</v>
      </c>
      <c r="M98" s="48">
        <f t="shared" si="25"/>
        <v>0</v>
      </c>
      <c r="N98" s="81">
        <v>0</v>
      </c>
      <c r="O98" s="48">
        <f t="shared" si="29"/>
        <v>0</v>
      </c>
      <c r="P98" s="48"/>
      <c r="Q98" s="48"/>
      <c r="R98" s="48"/>
    </row>
    <row r="99" spans="1:19" x14ac:dyDescent="0.25">
      <c r="B99" s="48" t="s">
        <v>79</v>
      </c>
      <c r="C99" s="48">
        <v>5</v>
      </c>
      <c r="D99" s="82">
        <v>42370</v>
      </c>
      <c r="E99" s="84">
        <f t="shared" si="24"/>
        <v>44196</v>
      </c>
      <c r="F99" s="48"/>
      <c r="G99" s="48"/>
      <c r="H99" s="48">
        <f t="shared" si="26"/>
        <v>0</v>
      </c>
      <c r="I99" s="85">
        <v>0</v>
      </c>
      <c r="J99" s="48">
        <f t="shared" si="27"/>
        <v>0</v>
      </c>
      <c r="K99" s="48">
        <f t="shared" si="28"/>
        <v>0</v>
      </c>
      <c r="L99" s="81">
        <v>0</v>
      </c>
      <c r="M99" s="48">
        <f t="shared" si="25"/>
        <v>0</v>
      </c>
      <c r="N99" s="81">
        <v>0</v>
      </c>
      <c r="O99" s="48">
        <f t="shared" si="29"/>
        <v>0</v>
      </c>
      <c r="P99" s="48"/>
      <c r="Q99" s="48"/>
      <c r="R99" s="48"/>
    </row>
    <row r="100" spans="1:19" x14ac:dyDescent="0.25">
      <c r="B100" s="48" t="s">
        <v>79</v>
      </c>
      <c r="C100" s="48">
        <v>5</v>
      </c>
      <c r="D100" s="82">
        <v>42370</v>
      </c>
      <c r="E100" s="84">
        <f t="shared" si="24"/>
        <v>44196</v>
      </c>
      <c r="F100" s="48"/>
      <c r="G100" s="48"/>
      <c r="H100" s="48">
        <f t="shared" si="26"/>
        <v>0</v>
      </c>
      <c r="I100" s="85">
        <v>0</v>
      </c>
      <c r="J100" s="48">
        <f t="shared" si="27"/>
        <v>0</v>
      </c>
      <c r="K100" s="48">
        <f t="shared" si="28"/>
        <v>0</v>
      </c>
      <c r="L100" s="81">
        <v>0</v>
      </c>
      <c r="M100" s="48">
        <f t="shared" si="25"/>
        <v>0</v>
      </c>
      <c r="N100" s="81">
        <v>0</v>
      </c>
      <c r="O100" s="48">
        <f t="shared" si="29"/>
        <v>0</v>
      </c>
      <c r="P100" s="48"/>
      <c r="Q100" s="48"/>
      <c r="R100" s="48"/>
    </row>
    <row r="102" spans="1:19" x14ac:dyDescent="0.25">
      <c r="A102" s="48">
        <v>6</v>
      </c>
      <c r="B102" s="48"/>
      <c r="C102" s="100" t="s">
        <v>183</v>
      </c>
      <c r="D102" s="100"/>
      <c r="E102" s="100"/>
      <c r="F102" s="100"/>
      <c r="G102" s="100"/>
      <c r="H102" s="100" t="s">
        <v>203</v>
      </c>
      <c r="I102" s="100"/>
      <c r="J102" s="100"/>
      <c r="K102" s="100"/>
      <c r="L102" s="100"/>
      <c r="M102" s="100"/>
      <c r="N102" s="100"/>
      <c r="O102" s="100"/>
      <c r="P102" s="100"/>
      <c r="Q102" s="100"/>
      <c r="R102" s="100"/>
      <c r="S102" s="48"/>
    </row>
    <row r="103" spans="1:19" x14ac:dyDescent="0.25">
      <c r="B103" s="48" t="s">
        <v>79</v>
      </c>
      <c r="C103" s="48">
        <v>6</v>
      </c>
      <c r="D103" s="82">
        <v>42370</v>
      </c>
      <c r="E103" s="84">
        <f t="shared" ref="E103:E121" si="30">DATE(YEAR(D103)+5,MONTH(D103),DAY(D103))-1</f>
        <v>44196</v>
      </c>
      <c r="F103" s="48"/>
      <c r="G103" s="48"/>
      <c r="H103" s="48">
        <v>0</v>
      </c>
      <c r="I103" s="48">
        <v>0</v>
      </c>
      <c r="J103" s="85">
        <f>+H103+I103</f>
        <v>0</v>
      </c>
      <c r="K103" s="48">
        <v>0</v>
      </c>
      <c r="L103" s="48">
        <v>0</v>
      </c>
      <c r="M103" s="83">
        <f>+K103+L103</f>
        <v>0</v>
      </c>
      <c r="N103" s="48">
        <v>0</v>
      </c>
      <c r="O103" s="48">
        <v>0</v>
      </c>
      <c r="P103" s="48" t="s">
        <v>144</v>
      </c>
      <c r="Q103" s="48" t="s">
        <v>145</v>
      </c>
      <c r="R103" s="48"/>
      <c r="S103" s="48"/>
    </row>
    <row r="104" spans="1:19" s="48" customFormat="1" x14ac:dyDescent="0.25">
      <c r="B104" s="98" t="s">
        <v>79</v>
      </c>
      <c r="C104" s="98">
        <v>4</v>
      </c>
      <c r="D104" s="99">
        <v>42370</v>
      </c>
      <c r="E104" s="99">
        <f t="shared" si="30"/>
        <v>44196</v>
      </c>
      <c r="F104" s="98" t="s">
        <v>182</v>
      </c>
      <c r="G104" s="98" t="s">
        <v>125</v>
      </c>
      <c r="H104" s="98">
        <f>+J103</f>
        <v>0</v>
      </c>
      <c r="I104" s="98">
        <v>0</v>
      </c>
      <c r="J104" s="98">
        <f>+H104+I104</f>
        <v>0</v>
      </c>
      <c r="K104" s="83">
        <f>+M103</f>
        <v>0</v>
      </c>
      <c r="L104" s="81">
        <v>0</v>
      </c>
      <c r="M104" s="48">
        <f>+I104+K104-L104</f>
        <v>0</v>
      </c>
      <c r="N104" s="81">
        <v>0</v>
      </c>
      <c r="O104" s="98">
        <f>+I104-L104+N104</f>
        <v>0</v>
      </c>
      <c r="P104" s="98"/>
      <c r="Q104" s="98" t="s">
        <v>159</v>
      </c>
    </row>
    <row r="105" spans="1:19" s="48" customFormat="1" x14ac:dyDescent="0.25">
      <c r="B105" s="98" t="s">
        <v>79</v>
      </c>
      <c r="C105" s="98">
        <v>4</v>
      </c>
      <c r="D105" s="99">
        <v>42370</v>
      </c>
      <c r="E105" s="99">
        <f t="shared" si="30"/>
        <v>44196</v>
      </c>
      <c r="F105" s="98" t="s">
        <v>81</v>
      </c>
      <c r="G105" s="98" t="s">
        <v>125</v>
      </c>
      <c r="H105" s="98">
        <f>+J104</f>
        <v>0</v>
      </c>
      <c r="I105" s="98">
        <v>0</v>
      </c>
      <c r="J105" s="98">
        <f>+H105+I105</f>
        <v>0</v>
      </c>
      <c r="K105" s="1">
        <f t="shared" ref="K105:K121" si="31">+M104</f>
        <v>0</v>
      </c>
      <c r="L105" s="81">
        <v>0</v>
      </c>
      <c r="M105" s="48">
        <f>+I105+K105-L105</f>
        <v>0</v>
      </c>
      <c r="N105" s="81">
        <v>0</v>
      </c>
      <c r="O105" s="98">
        <f>+I105-L105+N105</f>
        <v>0</v>
      </c>
      <c r="P105" s="98"/>
      <c r="Q105" s="98" t="s">
        <v>160</v>
      </c>
    </row>
    <row r="106" spans="1:19" x14ac:dyDescent="0.25">
      <c r="B106" s="48" t="s">
        <v>79</v>
      </c>
      <c r="C106" s="48">
        <v>6</v>
      </c>
      <c r="D106" s="82">
        <v>42370</v>
      </c>
      <c r="E106" s="84">
        <f t="shared" si="30"/>
        <v>44196</v>
      </c>
      <c r="F106" s="48" t="s">
        <v>81</v>
      </c>
      <c r="G106" s="48" t="s">
        <v>125</v>
      </c>
      <c r="H106" s="85">
        <f>+J103</f>
        <v>0</v>
      </c>
      <c r="I106" s="85">
        <v>0</v>
      </c>
      <c r="J106" s="48">
        <f>+H106+I106</f>
        <v>0</v>
      </c>
      <c r="K106" s="1">
        <f t="shared" si="31"/>
        <v>0</v>
      </c>
      <c r="L106" s="81">
        <v>-60</v>
      </c>
      <c r="M106" s="48">
        <f>+I106+K106-L106</f>
        <v>60</v>
      </c>
      <c r="N106" s="81">
        <v>0</v>
      </c>
      <c r="O106" s="48">
        <f t="shared" ref="O106:O112" si="32">+I106-L106+N106</f>
        <v>60</v>
      </c>
      <c r="P106" s="48"/>
      <c r="Q106" s="48" t="s">
        <v>146</v>
      </c>
      <c r="R106" s="48"/>
      <c r="S106" s="48"/>
    </row>
    <row r="107" spans="1:19" x14ac:dyDescent="0.25">
      <c r="B107" s="48" t="s">
        <v>79</v>
      </c>
      <c r="C107" s="48">
        <v>6</v>
      </c>
      <c r="D107" s="82">
        <v>42370</v>
      </c>
      <c r="E107" s="84">
        <f t="shared" si="30"/>
        <v>44196</v>
      </c>
      <c r="F107" s="48" t="s">
        <v>81</v>
      </c>
      <c r="G107" s="48" t="s">
        <v>125</v>
      </c>
      <c r="H107" s="48">
        <f>+J106</f>
        <v>0</v>
      </c>
      <c r="I107" s="85">
        <v>0</v>
      </c>
      <c r="J107" s="48">
        <f>+H107+I107</f>
        <v>0</v>
      </c>
      <c r="K107" s="1">
        <f t="shared" si="31"/>
        <v>60</v>
      </c>
      <c r="L107" s="81">
        <v>-60</v>
      </c>
      <c r="M107" s="48">
        <f t="shared" ref="M107:M112" si="33">+I107+K107-L107</f>
        <v>120</v>
      </c>
      <c r="N107" s="81">
        <v>0</v>
      </c>
      <c r="O107" s="48">
        <f t="shared" si="32"/>
        <v>60</v>
      </c>
      <c r="P107" s="48"/>
      <c r="Q107" s="48" t="s">
        <v>148</v>
      </c>
      <c r="R107" s="48"/>
      <c r="S107" s="48"/>
    </row>
    <row r="108" spans="1:19" x14ac:dyDescent="0.25">
      <c r="B108" s="48" t="s">
        <v>79</v>
      </c>
      <c r="C108" s="48">
        <v>6</v>
      </c>
      <c r="D108" s="82">
        <v>42370</v>
      </c>
      <c r="E108" s="84">
        <f t="shared" si="30"/>
        <v>44196</v>
      </c>
      <c r="F108" s="48" t="s">
        <v>81</v>
      </c>
      <c r="G108" s="48" t="s">
        <v>125</v>
      </c>
      <c r="H108" s="48">
        <f t="shared" ref="H108:H121" si="34">+J107</f>
        <v>0</v>
      </c>
      <c r="I108" s="85">
        <v>0</v>
      </c>
      <c r="J108" s="48">
        <f t="shared" ref="J108:J121" si="35">+H108+I108</f>
        <v>0</v>
      </c>
      <c r="K108" s="1">
        <f t="shared" si="31"/>
        <v>120</v>
      </c>
      <c r="L108" s="81">
        <v>-60</v>
      </c>
      <c r="M108" s="48">
        <f t="shared" si="33"/>
        <v>180</v>
      </c>
      <c r="N108" s="81">
        <v>0</v>
      </c>
      <c r="O108" s="48">
        <f t="shared" si="32"/>
        <v>60</v>
      </c>
      <c r="P108" s="48"/>
      <c r="Q108" s="48" t="s">
        <v>149</v>
      </c>
      <c r="R108" s="48"/>
      <c r="S108" s="48"/>
    </row>
    <row r="109" spans="1:19" x14ac:dyDescent="0.25">
      <c r="B109" s="48" t="s">
        <v>79</v>
      </c>
      <c r="C109" s="48">
        <v>6</v>
      </c>
      <c r="D109" s="82">
        <v>42370</v>
      </c>
      <c r="E109" s="84">
        <f t="shared" si="30"/>
        <v>44196</v>
      </c>
      <c r="F109" s="48" t="s">
        <v>81</v>
      </c>
      <c r="G109" s="48" t="s">
        <v>125</v>
      </c>
      <c r="H109" s="48">
        <f t="shared" si="34"/>
        <v>0</v>
      </c>
      <c r="I109" s="85">
        <v>0</v>
      </c>
      <c r="J109" s="48">
        <f t="shared" si="35"/>
        <v>0</v>
      </c>
      <c r="K109" s="1">
        <f t="shared" si="31"/>
        <v>180</v>
      </c>
      <c r="L109" s="81">
        <v>-60</v>
      </c>
      <c r="M109" s="48">
        <f t="shared" si="33"/>
        <v>240</v>
      </c>
      <c r="N109" s="81">
        <v>0</v>
      </c>
      <c r="O109" s="48">
        <f t="shared" si="32"/>
        <v>60</v>
      </c>
      <c r="P109" s="48"/>
      <c r="Q109" s="48" t="s">
        <v>150</v>
      </c>
      <c r="R109" s="48"/>
      <c r="S109" s="48"/>
    </row>
    <row r="110" spans="1:19" x14ac:dyDescent="0.25">
      <c r="B110" s="48" t="s">
        <v>79</v>
      </c>
      <c r="C110" s="48">
        <v>6</v>
      </c>
      <c r="D110" s="82">
        <v>42370</v>
      </c>
      <c r="E110" s="84">
        <f t="shared" si="30"/>
        <v>44196</v>
      </c>
      <c r="F110" s="48" t="s">
        <v>81</v>
      </c>
      <c r="G110" s="48" t="s">
        <v>125</v>
      </c>
      <c r="H110" s="48">
        <f t="shared" si="34"/>
        <v>0</v>
      </c>
      <c r="I110" s="85">
        <v>0</v>
      </c>
      <c r="J110" s="48">
        <f t="shared" si="35"/>
        <v>0</v>
      </c>
      <c r="K110" s="1">
        <f t="shared" si="31"/>
        <v>240</v>
      </c>
      <c r="L110" s="81">
        <v>-60</v>
      </c>
      <c r="M110" s="48">
        <f t="shared" si="33"/>
        <v>300</v>
      </c>
      <c r="N110" s="81">
        <v>0</v>
      </c>
      <c r="O110" s="48">
        <f t="shared" si="32"/>
        <v>60</v>
      </c>
      <c r="P110" s="48"/>
      <c r="Q110" s="48" t="s">
        <v>151</v>
      </c>
      <c r="R110" s="48"/>
      <c r="S110" s="48"/>
    </row>
    <row r="111" spans="1:19" x14ac:dyDescent="0.25">
      <c r="B111" s="48" t="s">
        <v>79</v>
      </c>
      <c r="C111" s="48">
        <v>6</v>
      </c>
      <c r="D111" s="82">
        <v>42370</v>
      </c>
      <c r="E111" s="84">
        <f t="shared" si="30"/>
        <v>44196</v>
      </c>
      <c r="F111" s="48" t="s">
        <v>81</v>
      </c>
      <c r="G111" s="48" t="s">
        <v>125</v>
      </c>
      <c r="H111" s="48">
        <f t="shared" si="34"/>
        <v>0</v>
      </c>
      <c r="I111" s="85">
        <v>0</v>
      </c>
      <c r="J111" s="48">
        <f t="shared" si="35"/>
        <v>0</v>
      </c>
      <c r="K111" s="1">
        <f t="shared" si="31"/>
        <v>300</v>
      </c>
      <c r="L111" s="81">
        <v>-60</v>
      </c>
      <c r="M111" s="48">
        <f t="shared" si="33"/>
        <v>360</v>
      </c>
      <c r="N111" s="81">
        <v>0</v>
      </c>
      <c r="O111" s="48">
        <f t="shared" si="32"/>
        <v>60</v>
      </c>
      <c r="P111" s="48"/>
      <c r="Q111" s="48" t="s">
        <v>152</v>
      </c>
      <c r="R111" s="48"/>
      <c r="S111" s="48"/>
    </row>
    <row r="112" spans="1:19" x14ac:dyDescent="0.25">
      <c r="B112" s="48" t="s">
        <v>79</v>
      </c>
      <c r="C112" s="48">
        <v>6</v>
      </c>
      <c r="D112" s="82">
        <v>42370</v>
      </c>
      <c r="E112" s="84">
        <f t="shared" si="30"/>
        <v>44196</v>
      </c>
      <c r="F112" s="48" t="s">
        <v>81</v>
      </c>
      <c r="G112" s="48" t="s">
        <v>125</v>
      </c>
      <c r="H112" s="48">
        <f t="shared" si="34"/>
        <v>0</v>
      </c>
      <c r="I112" s="85">
        <v>0</v>
      </c>
      <c r="J112" s="48">
        <f t="shared" si="35"/>
        <v>0</v>
      </c>
      <c r="K112" s="1">
        <f t="shared" si="31"/>
        <v>360</v>
      </c>
      <c r="L112" s="81">
        <v>-60</v>
      </c>
      <c r="M112" s="48">
        <f t="shared" si="33"/>
        <v>420</v>
      </c>
      <c r="N112" s="81">
        <v>0</v>
      </c>
      <c r="O112" s="48">
        <f t="shared" si="32"/>
        <v>60</v>
      </c>
      <c r="P112" s="48"/>
      <c r="Q112" s="48" t="s">
        <v>154</v>
      </c>
      <c r="R112" s="48"/>
      <c r="S112" s="48"/>
    </row>
    <row r="113" spans="2:22" x14ac:dyDescent="0.25">
      <c r="B113" s="48" t="s">
        <v>79</v>
      </c>
      <c r="C113" s="48">
        <v>6</v>
      </c>
      <c r="D113" s="82">
        <v>42370</v>
      </c>
      <c r="E113" s="84">
        <f t="shared" si="30"/>
        <v>44196</v>
      </c>
      <c r="F113" s="48" t="s">
        <v>81</v>
      </c>
      <c r="G113" s="48" t="s">
        <v>125</v>
      </c>
      <c r="H113" s="48">
        <f t="shared" si="34"/>
        <v>0</v>
      </c>
      <c r="I113" s="85">
        <v>0</v>
      </c>
      <c r="J113" s="48">
        <f t="shared" si="35"/>
        <v>0</v>
      </c>
      <c r="K113" s="1">
        <f t="shared" si="31"/>
        <v>420</v>
      </c>
      <c r="L113" s="81">
        <v>420</v>
      </c>
      <c r="M113" s="48">
        <f t="shared" ref="M113:M121" si="36">+I113+K113-L113</f>
        <v>0</v>
      </c>
      <c r="N113" s="81">
        <v>0</v>
      </c>
      <c r="O113" s="48">
        <f t="shared" ref="O113:O121" si="37">+I113-L113+N113</f>
        <v>-420</v>
      </c>
      <c r="P113" s="48"/>
      <c r="Q113" s="101" t="s">
        <v>155</v>
      </c>
      <c r="R113" s="101" t="s">
        <v>201</v>
      </c>
      <c r="S113" s="101"/>
      <c r="T113" s="101"/>
      <c r="U113" s="101"/>
      <c r="V113" s="101"/>
    </row>
    <row r="114" spans="2:22" x14ac:dyDescent="0.25">
      <c r="B114" s="48" t="s">
        <v>79</v>
      </c>
      <c r="C114" s="48">
        <v>6</v>
      </c>
      <c r="D114" s="82">
        <v>42370</v>
      </c>
      <c r="E114" s="84">
        <f t="shared" si="30"/>
        <v>44196</v>
      </c>
      <c r="F114" s="48" t="s">
        <v>81</v>
      </c>
      <c r="G114" s="48" t="s">
        <v>125</v>
      </c>
      <c r="H114" s="48">
        <f t="shared" si="34"/>
        <v>0</v>
      </c>
      <c r="I114" s="85">
        <v>0</v>
      </c>
      <c r="J114" s="48">
        <f t="shared" si="35"/>
        <v>0</v>
      </c>
      <c r="K114" s="1">
        <f t="shared" si="31"/>
        <v>0</v>
      </c>
      <c r="L114" s="81">
        <v>-350</v>
      </c>
      <c r="M114" s="48">
        <f t="shared" si="36"/>
        <v>350</v>
      </c>
      <c r="N114" s="81">
        <v>0</v>
      </c>
      <c r="O114" s="48">
        <f t="shared" si="37"/>
        <v>350</v>
      </c>
      <c r="P114" s="48"/>
      <c r="Q114" s="101" t="s">
        <v>155</v>
      </c>
      <c r="R114" s="101" t="s">
        <v>207</v>
      </c>
      <c r="S114" s="101"/>
      <c r="T114" s="101"/>
      <c r="U114" s="101"/>
      <c r="V114" s="101"/>
    </row>
    <row r="115" spans="2:22" x14ac:dyDescent="0.25">
      <c r="B115" s="48" t="s">
        <v>79</v>
      </c>
      <c r="C115" s="48">
        <v>6</v>
      </c>
      <c r="D115" s="82">
        <v>42370</v>
      </c>
      <c r="E115" s="84">
        <f t="shared" si="30"/>
        <v>44196</v>
      </c>
      <c r="F115" s="48" t="s">
        <v>81</v>
      </c>
      <c r="G115" s="48" t="s">
        <v>125</v>
      </c>
      <c r="H115" s="48">
        <f t="shared" si="34"/>
        <v>0</v>
      </c>
      <c r="I115" s="85">
        <v>0</v>
      </c>
      <c r="J115" s="48">
        <f t="shared" si="35"/>
        <v>0</v>
      </c>
      <c r="K115" s="1">
        <f t="shared" si="31"/>
        <v>350</v>
      </c>
      <c r="L115" s="81">
        <v>-50</v>
      </c>
      <c r="M115" s="48">
        <f t="shared" si="36"/>
        <v>400</v>
      </c>
      <c r="N115" s="81">
        <v>0</v>
      </c>
      <c r="O115" s="48">
        <f t="shared" si="37"/>
        <v>50</v>
      </c>
      <c r="P115" s="48"/>
      <c r="Q115" s="101" t="s">
        <v>155</v>
      </c>
      <c r="R115" s="101" t="s">
        <v>202</v>
      </c>
      <c r="S115" s="102"/>
      <c r="T115" s="101"/>
      <c r="U115" s="101"/>
      <c r="V115" s="101"/>
    </row>
    <row r="116" spans="2:22" x14ac:dyDescent="0.25">
      <c r="B116" s="48" t="s">
        <v>79</v>
      </c>
      <c r="C116" s="48">
        <v>6</v>
      </c>
      <c r="D116" s="82">
        <v>42370</v>
      </c>
      <c r="E116" s="84">
        <f t="shared" si="30"/>
        <v>44196</v>
      </c>
      <c r="F116" s="48" t="s">
        <v>81</v>
      </c>
      <c r="G116" s="48" t="s">
        <v>125</v>
      </c>
      <c r="H116" s="48">
        <f t="shared" si="34"/>
        <v>0</v>
      </c>
      <c r="I116" s="85">
        <v>0</v>
      </c>
      <c r="J116" s="48">
        <f t="shared" si="35"/>
        <v>0</v>
      </c>
      <c r="K116" s="1">
        <f t="shared" si="31"/>
        <v>400</v>
      </c>
      <c r="L116" s="81">
        <v>-50</v>
      </c>
      <c r="M116" s="48">
        <f t="shared" si="36"/>
        <v>450</v>
      </c>
      <c r="N116" s="81">
        <v>0</v>
      </c>
      <c r="O116" s="48">
        <f t="shared" si="37"/>
        <v>50</v>
      </c>
      <c r="P116" s="48"/>
      <c r="Q116" s="1" t="s">
        <v>157</v>
      </c>
      <c r="R116" s="48"/>
      <c r="S116" s="48"/>
    </row>
    <row r="117" spans="2:22" x14ac:dyDescent="0.25">
      <c r="B117" s="48" t="s">
        <v>79</v>
      </c>
      <c r="C117" s="48">
        <v>6</v>
      </c>
      <c r="D117" s="82">
        <v>42370</v>
      </c>
      <c r="E117" s="84">
        <f t="shared" si="30"/>
        <v>44196</v>
      </c>
      <c r="F117" s="48" t="s">
        <v>81</v>
      </c>
      <c r="G117" s="48" t="s">
        <v>125</v>
      </c>
      <c r="H117" s="48">
        <f t="shared" si="34"/>
        <v>0</v>
      </c>
      <c r="I117" s="85">
        <v>0</v>
      </c>
      <c r="J117" s="48">
        <f t="shared" si="35"/>
        <v>0</v>
      </c>
      <c r="K117" s="1">
        <f t="shared" si="31"/>
        <v>450</v>
      </c>
      <c r="L117" s="81">
        <v>-50</v>
      </c>
      <c r="M117" s="48">
        <f t="shared" si="36"/>
        <v>500</v>
      </c>
      <c r="N117" s="81">
        <v>0</v>
      </c>
      <c r="O117" s="48">
        <f t="shared" si="37"/>
        <v>50</v>
      </c>
      <c r="P117" s="48"/>
      <c r="Q117" s="1" t="s">
        <v>158</v>
      </c>
      <c r="R117" s="103"/>
      <c r="S117" s="48"/>
    </row>
    <row r="118" spans="2:22" x14ac:dyDescent="0.25">
      <c r="B118" s="48" t="s">
        <v>79</v>
      </c>
      <c r="C118" s="48">
        <v>6</v>
      </c>
      <c r="D118" s="82">
        <v>42370</v>
      </c>
      <c r="E118" s="84">
        <f t="shared" si="30"/>
        <v>44196</v>
      </c>
      <c r="F118" s="48" t="s">
        <v>81</v>
      </c>
      <c r="G118" s="48" t="s">
        <v>125</v>
      </c>
      <c r="H118" s="48">
        <f t="shared" si="34"/>
        <v>0</v>
      </c>
      <c r="I118" s="85">
        <v>0</v>
      </c>
      <c r="J118" s="48">
        <f t="shared" si="35"/>
        <v>0</v>
      </c>
      <c r="K118" s="1">
        <f t="shared" si="31"/>
        <v>500</v>
      </c>
      <c r="L118" s="81">
        <v>-50</v>
      </c>
      <c r="M118" s="48">
        <f t="shared" si="36"/>
        <v>550</v>
      </c>
      <c r="N118" s="81">
        <v>0</v>
      </c>
      <c r="O118" s="48">
        <f t="shared" si="37"/>
        <v>50</v>
      </c>
      <c r="P118" s="48"/>
      <c r="Q118" s="1" t="s">
        <v>159</v>
      </c>
      <c r="R118" s="48"/>
      <c r="S118" s="48"/>
    </row>
    <row r="119" spans="2:22" x14ac:dyDescent="0.25">
      <c r="B119" s="48" t="s">
        <v>79</v>
      </c>
      <c r="C119" s="48">
        <v>6</v>
      </c>
      <c r="D119" s="82">
        <v>42370</v>
      </c>
      <c r="E119" s="84">
        <f t="shared" si="30"/>
        <v>44196</v>
      </c>
      <c r="F119" s="48" t="s">
        <v>81</v>
      </c>
      <c r="G119" s="48" t="s">
        <v>125</v>
      </c>
      <c r="H119" s="48">
        <f t="shared" si="34"/>
        <v>0</v>
      </c>
      <c r="I119" s="85">
        <v>0</v>
      </c>
      <c r="J119" s="48">
        <f t="shared" si="35"/>
        <v>0</v>
      </c>
      <c r="K119" s="1">
        <f t="shared" si="31"/>
        <v>550</v>
      </c>
      <c r="L119" s="81">
        <v>-50</v>
      </c>
      <c r="M119" s="48">
        <f t="shared" si="36"/>
        <v>600</v>
      </c>
      <c r="N119" s="81">
        <v>0</v>
      </c>
      <c r="O119" s="48">
        <f t="shared" si="37"/>
        <v>50</v>
      </c>
      <c r="P119" s="48"/>
      <c r="Q119" s="1" t="s">
        <v>160</v>
      </c>
      <c r="R119" s="48"/>
      <c r="S119" s="48"/>
    </row>
    <row r="120" spans="2:22" x14ac:dyDescent="0.25">
      <c r="B120" s="48" t="s">
        <v>79</v>
      </c>
      <c r="C120" s="48">
        <v>6</v>
      </c>
      <c r="D120" s="82">
        <v>42370</v>
      </c>
      <c r="E120" s="84">
        <f t="shared" si="30"/>
        <v>44196</v>
      </c>
      <c r="F120" s="48" t="s">
        <v>81</v>
      </c>
      <c r="G120" s="48" t="s">
        <v>125</v>
      </c>
      <c r="H120" s="48">
        <f t="shared" si="34"/>
        <v>0</v>
      </c>
      <c r="I120" s="85">
        <v>0</v>
      </c>
      <c r="J120" s="48">
        <f t="shared" si="35"/>
        <v>0</v>
      </c>
      <c r="K120" s="1">
        <f t="shared" si="31"/>
        <v>600</v>
      </c>
      <c r="L120" s="81">
        <v>-50</v>
      </c>
      <c r="M120" s="48">
        <f t="shared" si="36"/>
        <v>650</v>
      </c>
      <c r="N120" s="81">
        <v>0</v>
      </c>
      <c r="O120" s="48">
        <f t="shared" si="37"/>
        <v>50</v>
      </c>
      <c r="P120" s="48"/>
      <c r="Q120" s="48" t="s">
        <v>146</v>
      </c>
      <c r="R120" s="48"/>
      <c r="S120" s="48"/>
    </row>
    <row r="121" spans="2:22" x14ac:dyDescent="0.25">
      <c r="B121" s="48" t="s">
        <v>79</v>
      </c>
      <c r="C121" s="48">
        <v>5</v>
      </c>
      <c r="D121" s="82">
        <v>42370</v>
      </c>
      <c r="E121" s="84">
        <f t="shared" si="30"/>
        <v>44196</v>
      </c>
      <c r="F121" s="48" t="s">
        <v>81</v>
      </c>
      <c r="G121" s="48" t="s">
        <v>125</v>
      </c>
      <c r="H121" s="48">
        <f t="shared" si="34"/>
        <v>0</v>
      </c>
      <c r="I121" s="85">
        <v>0</v>
      </c>
      <c r="J121" s="48">
        <f t="shared" si="35"/>
        <v>0</v>
      </c>
      <c r="K121" s="1">
        <f t="shared" si="31"/>
        <v>650</v>
      </c>
      <c r="L121" s="81">
        <v>-1</v>
      </c>
      <c r="M121" s="48">
        <f t="shared" si="36"/>
        <v>651</v>
      </c>
      <c r="N121" s="81">
        <v>-1</v>
      </c>
      <c r="O121" s="48">
        <f t="shared" si="37"/>
        <v>0</v>
      </c>
      <c r="P121" s="48"/>
      <c r="Q121" s="101" t="s">
        <v>146</v>
      </c>
      <c r="R121" s="101"/>
      <c r="S121" s="101" t="s">
        <v>204</v>
      </c>
      <c r="T121" s="101"/>
    </row>
    <row r="123" spans="2:22" x14ac:dyDescent="0.25">
      <c r="J123" t="s">
        <v>184</v>
      </c>
    </row>
    <row r="125" spans="2:22" x14ac:dyDescent="0.25">
      <c r="O125" t="s">
        <v>184</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Calculating the Repayment</vt:lpstr>
      <vt:lpstr>Repayment Examples</vt:lpstr>
      <vt:lpstr>FSS Escrow Examples</vt:lpstr>
      <vt:lpstr>Month by Month Examples</vt:lpstr>
      <vt:lpstr>'Calculating the Repayment'!Print_Area</vt:lpstr>
      <vt:lpstr>'Repayment Examples'!Print_Area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Jed Graef</dc:creator>
  <cp:lastModifiedBy>Jed Graef</cp:lastModifiedBy>
  <cp:lastPrinted>2013-10-22T20:08:15Z</cp:lastPrinted>
  <dcterms:created xsi:type="dcterms:W3CDTF">2010-04-05T09:35:57Z</dcterms:created>
  <dcterms:modified xsi:type="dcterms:W3CDTF">2019-12-18T13:28:36Z</dcterms:modified>
</cp:coreProperties>
</file>