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WI-500\"/>
    </mc:Choice>
  </mc:AlternateContent>
  <xr:revisionPtr revIDLastSave="0" documentId="13_ncr:1_{8220A33E-84C2-463E-A00F-A721F8C86C35}" xr6:coauthVersionLast="47" xr6:coauthVersionMax="47" xr10:uidLastSave="{00000000-0000-0000-0000-000000000000}"/>
  <bookViews>
    <workbookView xWindow="10440" yWindow="5808" windowWidth="29436" windowHeight="16176" xr2:uid="{D37424A6-3C5C-405E-84A1-47544F28C94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1" l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B5" i="1" s="1"/>
  <c r="C5" i="1" s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<sst xmlns="http://schemas.openxmlformats.org/spreadsheetml/2006/main" count="130" uniqueCount="84">
  <si>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</si>
  <si>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</si>
  <si>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</si>
  <si>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</si>
  <si>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</si>
  <si>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</si>
  <si>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</si>
  <si>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</si>
  <si>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</si>
  <si>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</si>
  <si>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</si>
  <si>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</si>
  <si>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</si>
  <si>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</si>
  <si>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</si>
  <si>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</si>
  <si>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</si>
  <si>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</si>
  <si>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</si>
  <si>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</si>
  <si>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</si>
  <si>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</si>
  <si>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</si>
  <si>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</si>
  <si>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</si>
  <si>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</si>
  <si>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</si>
  <si>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</si>
  <si>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</si>
  <si>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</si>
  <si>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</si>
  <si>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</si>
  <si>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</si>
  <si>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</si>
  <si>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</si>
  <si>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WI-503</t>
  </si>
  <si>
    <t>Porchlight, Inc.</t>
  </si>
  <si>
    <t>Housing First Leasing Project</t>
  </si>
  <si>
    <t>WI0091L5I032316</t>
  </si>
  <si>
    <t>PH</t>
  </si>
  <si>
    <t/>
  </si>
  <si>
    <t>Milwaukee</t>
  </si>
  <si>
    <t>Madison/Dane County CoC</t>
  </si>
  <si>
    <t>City of Madison</t>
  </si>
  <si>
    <t>Tellurian, Inc.</t>
  </si>
  <si>
    <t>WI0093L5I032316</t>
  </si>
  <si>
    <t>Housing Opportunities and Supportive Team-Focused Services</t>
  </si>
  <si>
    <t>WI0095L5I032316</t>
  </si>
  <si>
    <t>Dane County, WI</t>
  </si>
  <si>
    <t>Renewal Project Application FY2023</t>
  </si>
  <si>
    <t>WI0096L5I032316</t>
  </si>
  <si>
    <t>FMR</t>
  </si>
  <si>
    <t>Willy St. SRO</t>
  </si>
  <si>
    <t>WI0104L5I032316</t>
  </si>
  <si>
    <t>The Salvation Army</t>
  </si>
  <si>
    <t>RISE: Rehousing into Supportive Environments</t>
  </si>
  <si>
    <t>WI0139L5I032310</t>
  </si>
  <si>
    <t>Institute for Community Alliances</t>
  </si>
  <si>
    <t>Madison/Dane CoC HMIS</t>
  </si>
  <si>
    <t>WI0180L5I032308</t>
  </si>
  <si>
    <t>Housing Initiatives, Inc.</t>
  </si>
  <si>
    <t>Permanent Housing for Chronically Homeless</t>
  </si>
  <si>
    <t>WI0181L5I032305</t>
  </si>
  <si>
    <t>Madison/Dane CoC Coordinated Entry</t>
  </si>
  <si>
    <t>WI0211L5I032306</t>
  </si>
  <si>
    <t>SSO</t>
  </si>
  <si>
    <t>Community Action Coalition for South-Central Wisconsin</t>
  </si>
  <si>
    <t>Dane County Rapid Re-Housing Program (199001)</t>
  </si>
  <si>
    <t>WI0231L5I032304</t>
  </si>
  <si>
    <t>The Road Home Dane County</t>
  </si>
  <si>
    <t>Foundations</t>
  </si>
  <si>
    <t>WI0233L5I032304</t>
  </si>
  <si>
    <t>Madison/Dane Joint TH-RRH</t>
  </si>
  <si>
    <t>WI0252Y5I032301</t>
  </si>
  <si>
    <t>Joint TH &amp; PH-RRH</t>
  </si>
  <si>
    <t>YHDP</t>
  </si>
  <si>
    <t>YYA Connections</t>
  </si>
  <si>
    <t>WI0253Y5I032301</t>
  </si>
  <si>
    <t>Hearts of Hope</t>
  </si>
  <si>
    <t>WI0294D5I032300</t>
  </si>
  <si>
    <t>DV</t>
  </si>
  <si>
    <t>URBAN TRIAGE, INC.</t>
  </si>
  <si>
    <t>UNHOUSED YOUTH DOMESTIC VIOLENCE INITIATIVE</t>
  </si>
  <si>
    <t>WI0295D5I032300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</si>
</sst>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02A9-7A06-4FFF-8513-126314B41B56}">
  <sheetPr codeName="Sheet377">
    <pageSetUpPr fitToPage="1"/>
  </sheetPr>
  <dimension ref="A1:DF3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450073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1171858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5693315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139050</v>
      </c>
      <c r="H11" s="29">
        <v>0</v>
      </c>
      <c r="I11" s="29">
        <v>19150</v>
      </c>
      <c r="J11" s="29">
        <v>5149</v>
      </c>
      <c r="K11" s="29">
        <v>0</v>
      </c>
      <c r="L11" s="29">
        <v>0</v>
      </c>
      <c r="M11" s="29">
        <v>0</v>
      </c>
      <c r="N11" s="30">
        <v>5823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5" si="0">SUM(P11:W11)</f>
        <v>0</v>
      </c>
      <c r="Y11" s="34">
        <f t="shared" ref="Y11:Y35" si="1">SUM(G11:N11)</f>
        <v>169172</v>
      </c>
    </row>
    <row r="12" spans="1:25" x14ac:dyDescent="0.3">
      <c r="A12" s="25" t="s">
        <v>44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304685</v>
      </c>
      <c r="H12" s="29">
        <v>0</v>
      </c>
      <c r="I12" s="29">
        <v>106733</v>
      </c>
      <c r="J12" s="29">
        <v>31620</v>
      </c>
      <c r="K12" s="29">
        <v>0</v>
      </c>
      <c r="L12" s="29">
        <v>0</v>
      </c>
      <c r="M12" s="29">
        <v>0</v>
      </c>
      <c r="N12" s="30">
        <v>27528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470566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127070</v>
      </c>
      <c r="J13" s="29">
        <v>99496</v>
      </c>
      <c r="K13" s="29">
        <v>0</v>
      </c>
      <c r="L13" s="29">
        <v>0</v>
      </c>
      <c r="M13" s="29">
        <v>0</v>
      </c>
      <c r="N13" s="30">
        <v>6047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232613</v>
      </c>
    </row>
    <row r="14" spans="1:25" x14ac:dyDescent="0.3">
      <c r="A14" s="25" t="s">
        <v>48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1265832</v>
      </c>
      <c r="I14" s="29">
        <v>331235</v>
      </c>
      <c r="J14" s="29">
        <v>0</v>
      </c>
      <c r="K14" s="29">
        <v>0</v>
      </c>
      <c r="L14" s="29">
        <v>0</v>
      </c>
      <c r="M14" s="29">
        <v>0</v>
      </c>
      <c r="N14" s="30">
        <v>72954</v>
      </c>
      <c r="O14" s="31" t="s">
        <v>51</v>
      </c>
      <c r="P14" s="32">
        <v>0</v>
      </c>
      <c r="Q14" s="32">
        <v>9</v>
      </c>
      <c r="R14" s="32">
        <v>50</v>
      </c>
      <c r="S14" s="32">
        <v>19</v>
      </c>
      <c r="T14" s="32">
        <v>5</v>
      </c>
      <c r="U14" s="32">
        <v>1</v>
      </c>
      <c r="V14" s="32">
        <v>0</v>
      </c>
      <c r="W14" s="32">
        <v>0</v>
      </c>
      <c r="X14" s="33">
        <f t="shared" si="0"/>
        <v>84</v>
      </c>
      <c r="Y14" s="34">
        <f t="shared" si="1"/>
        <v>1670021</v>
      </c>
    </row>
    <row r="15" spans="1:25" x14ac:dyDescent="0.3">
      <c r="A15" s="25" t="s">
        <v>44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27793</v>
      </c>
      <c r="J15" s="29">
        <v>54616</v>
      </c>
      <c r="K15" s="29">
        <v>0</v>
      </c>
      <c r="L15" s="29">
        <v>0</v>
      </c>
      <c r="M15" s="29">
        <v>0</v>
      </c>
      <c r="N15" s="30">
        <v>5500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87909</v>
      </c>
    </row>
    <row r="16" spans="1:25" x14ac:dyDescent="0.3">
      <c r="A16" s="25" t="s">
        <v>54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252240</v>
      </c>
      <c r="I16" s="29">
        <v>89396</v>
      </c>
      <c r="J16" s="29">
        <v>0</v>
      </c>
      <c r="K16" s="29">
        <v>0</v>
      </c>
      <c r="L16" s="29">
        <v>0</v>
      </c>
      <c r="M16" s="29">
        <v>0</v>
      </c>
      <c r="N16" s="30">
        <v>8640</v>
      </c>
      <c r="O16" s="31" t="s">
        <v>51</v>
      </c>
      <c r="P16" s="32">
        <v>0</v>
      </c>
      <c r="Q16" s="32">
        <v>0</v>
      </c>
      <c r="R16" s="32">
        <v>0</v>
      </c>
      <c r="S16" s="32">
        <v>10</v>
      </c>
      <c r="T16" s="32">
        <v>4</v>
      </c>
      <c r="U16" s="32">
        <v>0</v>
      </c>
      <c r="V16" s="32">
        <v>0</v>
      </c>
      <c r="W16" s="32">
        <v>0</v>
      </c>
      <c r="X16" s="33">
        <f t="shared" si="0"/>
        <v>14</v>
      </c>
      <c r="Y16" s="34">
        <f t="shared" si="1"/>
        <v>350276</v>
      </c>
    </row>
    <row r="17" spans="1:25" x14ac:dyDescent="0.3">
      <c r="A17" s="25" t="s">
        <v>57</v>
      </c>
      <c r="B17" s="25" t="s">
        <v>58</v>
      </c>
      <c r="C17" s="26" t="s">
        <v>59</v>
      </c>
      <c r="D17" s="26">
        <v>2025</v>
      </c>
      <c r="E17" s="26" t="s">
        <v>20</v>
      </c>
      <c r="F17" s="27" t="s">
        <v>40</v>
      </c>
      <c r="G17" s="28">
        <v>0</v>
      </c>
      <c r="H17" s="29">
        <v>0</v>
      </c>
      <c r="I17" s="29">
        <v>0</v>
      </c>
      <c r="J17" s="29">
        <v>0</v>
      </c>
      <c r="K17" s="29">
        <v>163885</v>
      </c>
      <c r="L17" s="29">
        <v>0</v>
      </c>
      <c r="M17" s="29">
        <v>0</v>
      </c>
      <c r="N17" s="30">
        <v>11565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175450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84630</v>
      </c>
      <c r="J18" s="29">
        <v>0</v>
      </c>
      <c r="K18" s="29">
        <v>0</v>
      </c>
      <c r="L18" s="29">
        <v>0</v>
      </c>
      <c r="M18" s="29">
        <v>0</v>
      </c>
      <c r="N18" s="30">
        <v>6370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91000</v>
      </c>
    </row>
    <row r="19" spans="1:25" x14ac:dyDescent="0.3">
      <c r="A19" s="25" t="s">
        <v>57</v>
      </c>
      <c r="B19" s="25" t="s">
        <v>63</v>
      </c>
      <c r="C19" s="26" t="s">
        <v>64</v>
      </c>
      <c r="D19" s="26">
        <v>2025</v>
      </c>
      <c r="E19" s="26" t="s">
        <v>65</v>
      </c>
      <c r="F19" s="27" t="s">
        <v>40</v>
      </c>
      <c r="G19" s="28">
        <v>0</v>
      </c>
      <c r="H19" s="29">
        <v>0</v>
      </c>
      <c r="I19" s="29">
        <v>511104</v>
      </c>
      <c r="J19" s="29">
        <v>0</v>
      </c>
      <c r="K19" s="29">
        <v>0</v>
      </c>
      <c r="L19" s="29">
        <v>0</v>
      </c>
      <c r="M19" s="29">
        <v>0</v>
      </c>
      <c r="N19" s="30">
        <v>32907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544011</v>
      </c>
    </row>
    <row r="20" spans="1:25" x14ac:dyDescent="0.3">
      <c r="A20" s="25" t="s">
        <v>66</v>
      </c>
      <c r="B20" s="25" t="s">
        <v>67</v>
      </c>
      <c r="C20" s="26" t="s">
        <v>68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75660</v>
      </c>
      <c r="I20" s="29">
        <v>37351</v>
      </c>
      <c r="J20" s="29">
        <v>0</v>
      </c>
      <c r="K20" s="29">
        <v>0</v>
      </c>
      <c r="L20" s="29">
        <v>0</v>
      </c>
      <c r="M20" s="29">
        <v>0</v>
      </c>
      <c r="N20" s="30">
        <v>10615</v>
      </c>
      <c r="O20" s="31" t="s">
        <v>51</v>
      </c>
      <c r="P20" s="32">
        <v>0</v>
      </c>
      <c r="Q20" s="32">
        <v>0</v>
      </c>
      <c r="R20" s="32">
        <v>3</v>
      </c>
      <c r="S20" s="32">
        <v>2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5</v>
      </c>
      <c r="Y20" s="34">
        <f t="shared" si="1"/>
        <v>123626</v>
      </c>
    </row>
    <row r="21" spans="1:25" x14ac:dyDescent="0.3">
      <c r="A21" s="25" t="s">
        <v>69</v>
      </c>
      <c r="B21" s="25" t="s">
        <v>70</v>
      </c>
      <c r="C21" s="26" t="s">
        <v>71</v>
      </c>
      <c r="D21" s="26">
        <v>2025</v>
      </c>
      <c r="E21" s="26" t="s">
        <v>39</v>
      </c>
      <c r="F21" s="27" t="s">
        <v>40</v>
      </c>
      <c r="G21" s="28">
        <v>102993</v>
      </c>
      <c r="H21" s="29">
        <v>0</v>
      </c>
      <c r="I21" s="29">
        <v>35306</v>
      </c>
      <c r="J21" s="29">
        <v>7632</v>
      </c>
      <c r="K21" s="29">
        <v>0</v>
      </c>
      <c r="L21" s="29">
        <v>0</v>
      </c>
      <c r="M21" s="29">
        <v>0</v>
      </c>
      <c r="N21" s="30">
        <v>10809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156740</v>
      </c>
    </row>
    <row r="22" spans="1:25" x14ac:dyDescent="0.3">
      <c r="A22" s="25" t="s">
        <v>43</v>
      </c>
      <c r="B22" s="25" t="s">
        <v>72</v>
      </c>
      <c r="C22" s="26" t="s">
        <v>73</v>
      </c>
      <c r="D22" s="26">
        <v>2025</v>
      </c>
      <c r="E22" s="26" t="s">
        <v>74</v>
      </c>
      <c r="F22" s="27" t="s">
        <v>75</v>
      </c>
      <c r="G22" s="28">
        <v>48000</v>
      </c>
      <c r="H22" s="29">
        <v>279084</v>
      </c>
      <c r="I22" s="29">
        <v>393400</v>
      </c>
      <c r="J22" s="29">
        <v>12000</v>
      </c>
      <c r="K22" s="29">
        <v>7867</v>
      </c>
      <c r="L22" s="29">
        <v>0</v>
      </c>
      <c r="M22" s="29">
        <v>0</v>
      </c>
      <c r="N22" s="30">
        <v>71507</v>
      </c>
      <c r="O22" s="31" t="s">
        <v>51</v>
      </c>
      <c r="P22" s="32">
        <v>0</v>
      </c>
      <c r="Q22" s="32">
        <v>0</v>
      </c>
      <c r="R22" s="32">
        <v>15</v>
      </c>
      <c r="S22" s="32">
        <v>4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19</v>
      </c>
      <c r="Y22" s="34">
        <f t="shared" si="1"/>
        <v>811858</v>
      </c>
    </row>
    <row r="23" spans="1:25" x14ac:dyDescent="0.3">
      <c r="A23" s="25" t="s">
        <v>43</v>
      </c>
      <c r="B23" s="25" t="s">
        <v>76</v>
      </c>
      <c r="C23" s="26" t="s">
        <v>77</v>
      </c>
      <c r="D23" s="26">
        <v>2025</v>
      </c>
      <c r="E23" s="26" t="s">
        <v>65</v>
      </c>
      <c r="F23" s="27" t="s">
        <v>75</v>
      </c>
      <c r="G23" s="28">
        <v>0</v>
      </c>
      <c r="H23" s="29">
        <v>0</v>
      </c>
      <c r="I23" s="29">
        <v>323700</v>
      </c>
      <c r="J23" s="29">
        <v>0</v>
      </c>
      <c r="K23" s="29">
        <v>3600</v>
      </c>
      <c r="L23" s="29">
        <v>0</v>
      </c>
      <c r="M23" s="29">
        <v>0</v>
      </c>
      <c r="N23" s="30">
        <v>32700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360000</v>
      </c>
    </row>
    <row r="24" spans="1:25" x14ac:dyDescent="0.3">
      <c r="A24" s="25" t="s">
        <v>54</v>
      </c>
      <c r="B24" s="25" t="s">
        <v>78</v>
      </c>
      <c r="C24" s="26" t="s">
        <v>79</v>
      </c>
      <c r="D24" s="26">
        <v>2025</v>
      </c>
      <c r="E24" s="26" t="s">
        <v>39</v>
      </c>
      <c r="F24" s="27" t="s">
        <v>80</v>
      </c>
      <c r="G24" s="28">
        <v>0</v>
      </c>
      <c r="H24" s="29">
        <v>159792</v>
      </c>
      <c r="I24" s="29">
        <v>62600</v>
      </c>
      <c r="J24" s="29">
        <v>0</v>
      </c>
      <c r="K24" s="29">
        <v>0</v>
      </c>
      <c r="L24" s="29">
        <v>0</v>
      </c>
      <c r="M24" s="29">
        <v>0</v>
      </c>
      <c r="N24" s="30">
        <v>20000</v>
      </c>
      <c r="O24" s="31" t="s">
        <v>51</v>
      </c>
      <c r="P24" s="32">
        <v>0</v>
      </c>
      <c r="Q24" s="32">
        <v>5</v>
      </c>
      <c r="R24" s="32">
        <v>7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12</v>
      </c>
      <c r="Y24" s="34">
        <f t="shared" si="1"/>
        <v>242392</v>
      </c>
    </row>
    <row r="25" spans="1:25" x14ac:dyDescent="0.3">
      <c r="A25" s="25" t="s">
        <v>81</v>
      </c>
      <c r="B25" s="25" t="s">
        <v>82</v>
      </c>
      <c r="C25" s="26" t="s">
        <v>83</v>
      </c>
      <c r="D25" s="26">
        <v>2025</v>
      </c>
      <c r="E25" s="26" t="s">
        <v>74</v>
      </c>
      <c r="F25" s="27" t="s">
        <v>80</v>
      </c>
      <c r="G25" s="28">
        <v>30096</v>
      </c>
      <c r="H25" s="29">
        <v>82680</v>
      </c>
      <c r="I25" s="29">
        <v>71305</v>
      </c>
      <c r="J25" s="29">
        <v>5000</v>
      </c>
      <c r="K25" s="29">
        <v>600</v>
      </c>
      <c r="L25" s="29">
        <v>0</v>
      </c>
      <c r="M25" s="29">
        <v>0</v>
      </c>
      <c r="N25" s="30">
        <v>18000</v>
      </c>
      <c r="O25" s="31" t="s">
        <v>51</v>
      </c>
      <c r="P25" s="32">
        <v>0</v>
      </c>
      <c r="Q25" s="32">
        <v>0</v>
      </c>
      <c r="R25" s="32">
        <v>0</v>
      </c>
      <c r="S25" s="32">
        <v>5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5</v>
      </c>
      <c r="Y25" s="34">
        <f t="shared" si="1"/>
        <v>207681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</sheetData>
  <autoFilter ref="A10:Y10" xr:uid="{C03902A9-7A06-4FFF-8513-126314B41B56}"/>
  <conditionalFormatting sqref="D11:D35">
    <cfRule type="expression" dxfId="2" priority="1">
      <formula>OR($D11&gt;2025,AND($D11&lt;2025,$D11&lt;&gt;""))</formula>
    </cfRule>
  </conditionalFormatting>
  <conditionalFormatting sqref="Y11:Y3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5" xr:uid="{9ED2B54D-E0BE-4C4A-8984-6973489FBD7E}">
      <formula1>"DV, YHDP"</formula1>
    </dataValidation>
    <dataValidation type="list" allowBlank="1" showInputMessage="1" showErrorMessage="1" sqref="O11:O35" xr:uid="{56FAD80F-14BB-4CFD-B3D7-5323CF476C21}">
      <formula1>"FMR, Actual Rent"</formula1>
    </dataValidation>
    <dataValidation type="list" allowBlank="1" showInputMessage="1" showErrorMessage="1" sqref="E11:E35" xr:uid="{3D83DE02-1B73-4BAF-B015-D718A01EA0BE}">
      <formula1>"PH, TH, Joint TH &amp; PH-RRH, HMIS, SSO, TRA, PRA, SRA, S+C/SRO"</formula1>
    </dataValidation>
    <dataValidation allowBlank="1" showErrorMessage="1" sqref="A10:Y10" xr:uid="{7B9FFEEC-8A7C-4FBF-9A27-33D2CB8B43BD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2024-06-13T15:49:53Z</dcterms:created>
  <dcterms:modified xsi:type="dcterms:W3CDTF">2024-06-13T20:12:01Z</dcterms:modified>
</cp:coreProperties>
</file>