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BFA335C2-1727-46CD-9706-B0472B6C6C10}" xr6:coauthVersionLast="47" xr6:coauthVersionMax="47" xr10:uidLastSave="{00000000-0000-0000-0000-000000000000}"/>
  <bookViews>
    <workbookView xWindow="4224" yWindow="4224" windowWidth="23220" windowHeight="12720" xr2:uid="{A520472C-651E-4A17-96CF-8BBE71E5534B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3" i="1" l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B5" i="1" s="1"/>
  <c r="C5" i="1" s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B7" i="1" s="1"/>
  <c r="X14" i="1"/>
  <c r="Y13" i="1"/>
  <c r="X13" i="1"/>
  <c r="Y12" i="1"/>
  <c r="X12" i="1"/>
  <c r="Y11" i="1"/>
  <c r="X11" i="1"/>
  <c r="B6" i="1"/>
  <c r="C6" i="1" s="1"/>
  <c r="B4" i="1"/>
  <c r="B3" i="1"/>
  <c r="B2" i="1"/>
  <c r="B1" i="1"/>
</calcChain>
</file>

<file path=xl/sharedStrings.xml><?xml version="1.0" encoding="utf-8"?>
<sst xmlns="http://schemas.openxmlformats.org/spreadsheetml/2006/main" count="305" uniqueCount="104">
  <si>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</si>
  <si>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</si>
  <si>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</si>
  <si>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</si>
  <si>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</si>
  <si>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</si>
  <si>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</si>
  <si>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</si>
  <si>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</si>
  <si>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</si>
  <si>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</si>
  <si>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</si>
  <si>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</si>
  <si>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</si>
  <si>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</si>
  <si>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</si>
  <si>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</si>
  <si>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</si>
  <si>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</si>
  <si>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</si>
  <si>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</si>
  <si>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</si>
  <si>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</si>
  <si>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</si>
  <si>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</si>
  <si>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</si>
  <si>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</si>
  <si>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</si>
  <si>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</si>
  <si>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</si>
  <si>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</si>
  <si>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</si>
  <si>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</si>
  <si>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</si>
  <si>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</si>
  <si>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WI-501</t>
  </si>
  <si>
    <t>Community Advocates, Inc.</t>
  </si>
  <si>
    <t>Autumn West Permanent Housing</t>
  </si>
  <si>
    <t>WI0036L5I012313</t>
  </si>
  <si>
    <t>PH</t>
  </si>
  <si>
    <t/>
  </si>
  <si>
    <t>Milwaukee</t>
  </si>
  <si>
    <t>Milwaukee City &amp; County CoC</t>
  </si>
  <si>
    <t>Milwaukee City and County Continuum of Care</t>
  </si>
  <si>
    <t>The Salvation Army</t>
  </si>
  <si>
    <t>Roots Renewal Applicaton 2023</t>
  </si>
  <si>
    <t>WI0037L5I012313</t>
  </si>
  <si>
    <t>Autumn West Safe Haven</t>
  </si>
  <si>
    <t>WI0038L5I012315</t>
  </si>
  <si>
    <t>SH</t>
  </si>
  <si>
    <t>Institute for Community Alliances</t>
  </si>
  <si>
    <t>Milwaukee CoC HMIS</t>
  </si>
  <si>
    <t>WI0051L5I012316</t>
  </si>
  <si>
    <t>Milwaukee County-DHHS</t>
  </si>
  <si>
    <t>Milwaukee County TRA-My Home Housing-FY 23</t>
  </si>
  <si>
    <t>WI0053L5I012316</t>
  </si>
  <si>
    <t>Actual Rent</t>
  </si>
  <si>
    <t>Hope House of Milwaukee, Inc.</t>
  </si>
  <si>
    <t>St Catherine of Hope PSH 2023</t>
  </si>
  <si>
    <t>WI0056L5I012316</t>
  </si>
  <si>
    <t>Guest House of Milwaukee, Inc.</t>
  </si>
  <si>
    <t>Homelinc</t>
  </si>
  <si>
    <t>WI0066L5I012316</t>
  </si>
  <si>
    <t>Milwaukee County/Capuchin Housing FY 23</t>
  </si>
  <si>
    <t>WI0112L5I012309</t>
  </si>
  <si>
    <t>Mercy Housing Lakefront</t>
  </si>
  <si>
    <t>Johnston Center</t>
  </si>
  <si>
    <t>WI0113L5I012312</t>
  </si>
  <si>
    <t>Center for Veterans Issues, Ltd.</t>
  </si>
  <si>
    <t>OTP/PSH Milwaukee</t>
  </si>
  <si>
    <t>WI0119L5I012311</t>
  </si>
  <si>
    <t>Veterans Gardens</t>
  </si>
  <si>
    <t>WI0126L5I012308</t>
  </si>
  <si>
    <t>Milwaukee County/Mercy Housing SPC FY23</t>
  </si>
  <si>
    <t>WI0131L5I012312</t>
  </si>
  <si>
    <t>Milwaukee County/TBRA III-R-FY 2023</t>
  </si>
  <si>
    <t>WI0153L5I012309</t>
  </si>
  <si>
    <t>IMPACT Alcohol and Other Drug Abuse Services, Inc.</t>
  </si>
  <si>
    <t>Community Based Coordinated Entry</t>
  </si>
  <si>
    <t>WI0178L5I012308</t>
  </si>
  <si>
    <t>SSO</t>
  </si>
  <si>
    <t>Milwaukee County-St. Anthony's FY 23</t>
  </si>
  <si>
    <t>WI0190L5I012307</t>
  </si>
  <si>
    <t>FMR</t>
  </si>
  <si>
    <t>WALKER'S POINT YOUTH AND FAMILY CENTER</t>
  </si>
  <si>
    <t>Rapid Rehousing for Youth</t>
  </si>
  <si>
    <t>WI0191L5I012307</t>
  </si>
  <si>
    <t>HH Joint TH RRH Renewal 2023</t>
  </si>
  <si>
    <t>WI0204L5I012306</t>
  </si>
  <si>
    <t>Joint TH &amp; PH-RRH</t>
  </si>
  <si>
    <t>HH Permanent Supportive Housing for Families 2023</t>
  </si>
  <si>
    <t>WI0223L5I012305</t>
  </si>
  <si>
    <t>Milwaukee County My Home RRH-FY 23</t>
  </si>
  <si>
    <t>WI0234L5I012304</t>
  </si>
  <si>
    <t>Outreach Community Health Centers, Inc.</t>
  </si>
  <si>
    <t>RRH Recovery - Singles (WI0235L5I012203)</t>
  </si>
  <si>
    <t>WI0235L5I012304</t>
  </si>
  <si>
    <t>The Asha Project - DVHF Joint TH-RRH Renewal Project FY23</t>
  </si>
  <si>
    <t>WI0248D5I012301</t>
  </si>
  <si>
    <t>DV</t>
  </si>
  <si>
    <t>Milwaukee County-SHARE-DV BONUS-FY 23</t>
  </si>
  <si>
    <t>WI0249D5I012302</t>
  </si>
  <si>
    <t>CoC Bonus Opportunity - RRH (WI0274L5I012200)</t>
  </si>
  <si>
    <t>WI0274L5I012301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</si>
</sst>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25549-DFF1-4E29-8DFB-7F179F4ECD62}">
  <sheetPr codeName="Sheet159">
    <pageSetUpPr fitToPage="1"/>
  </sheetPr>
  <dimension ref="A1:DF4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  <col min="97" max="106" width="0" hidden="1" customWidth="1"/>
    <col min="107" max="107" width="9.88671875" hidden="1" customWidth="1"/>
    <col min="108" max="108" width="7" hidden="1" customWidth="1"/>
    <col min="109" max="109" width="25.6640625" hidden="1" customWidth="1"/>
    <col min="110" max="110" width="39.6640625" hidden="1" customWidth="1"/>
    <col min="111" max="111" width="0" hidden="1" customWidth="1"/>
  </cols>
  <sheetData>
    <row r="1" spans="1:110" ht="15" customHeight="1" x14ac:dyDescent="0.3">
      <c r="A1" s="35" t="s">
        <v>0</v>
      </c>
      <c r="B1" s="1" t="str">
        <f ca="1">INDIRECT("$DC$11")</f>
        <v>Milwaukee</v>
      </c>
      <c r="C1" s="2"/>
      <c r="D1" s="2"/>
      <c r="E1" s="2"/>
      <c r="F1" s="2"/>
      <c r="G1" s="2"/>
      <c r="H1" s="3"/>
    </row>
    <row r="2" spans="1:110" ht="15" customHeight="1" x14ac:dyDescent="0.3">
      <c r="A2" s="35" t="s">
        <v>1</v>
      </c>
      <c r="B2" s="1" t="str">
        <f ca="1">INDIRECT("$DD$11")</f>
        <v>WI-501</v>
      </c>
      <c r="C2" s="2"/>
      <c r="D2" s="2"/>
      <c r="E2" s="2"/>
      <c r="F2" s="2"/>
      <c r="G2" s="2"/>
      <c r="H2" s="3"/>
    </row>
    <row r="3" spans="1:110" ht="15" customHeight="1" x14ac:dyDescent="0.3">
      <c r="A3" s="36" t="s">
        <v>2</v>
      </c>
      <c r="B3" s="1" t="str">
        <f ca="1">INDIRECT("$DE$11")</f>
        <v>Milwaukee City &amp; County CoC</v>
      </c>
      <c r="C3" s="2"/>
      <c r="D3" s="2"/>
      <c r="E3" s="2"/>
      <c r="F3" s="2"/>
      <c r="G3" s="2"/>
      <c r="H3" s="3"/>
    </row>
    <row r="4" spans="1:110" ht="15" customHeight="1" x14ac:dyDescent="0.3">
      <c r="A4" s="36" t="s">
        <v>3</v>
      </c>
      <c r="B4" s="1" t="str">
        <f ca="1">INDIRECT("$DF$11")</f>
        <v>Milwaukee City and County Continuum of Care</v>
      </c>
      <c r="C4" s="2"/>
      <c r="D4" s="2"/>
      <c r="E4" s="2"/>
      <c r="F4" s="2"/>
      <c r="G4" s="2"/>
      <c r="H4" s="3"/>
    </row>
    <row r="5" spans="1:110" ht="15" customHeight="1" x14ac:dyDescent="0.3">
      <c r="A5" s="4" t="s">
        <v>4</v>
      </c>
      <c r="B5" s="5">
        <f ca="1">SUMIF(OFFSET(F10,1,0,500,1),"DV",OFFSET(Y10,1,0,500,1))</f>
        <v>1533080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110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110" ht="15" customHeight="1" x14ac:dyDescent="0.3">
      <c r="A7" s="36" t="s">
        <v>6</v>
      </c>
      <c r="B7" s="9">
        <f ca="1">SUM(OFFSET(Y10,1,0,500,1))</f>
        <v>14017797</v>
      </c>
      <c r="C7" s="10"/>
      <c r="D7" s="10"/>
      <c r="E7" s="10"/>
      <c r="F7" s="10"/>
      <c r="G7" s="10"/>
      <c r="H7" s="11"/>
    </row>
    <row r="8" spans="1:110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110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110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110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980605</v>
      </c>
      <c r="H11" s="29">
        <v>0</v>
      </c>
      <c r="I11" s="29">
        <v>226233</v>
      </c>
      <c r="J11" s="29">
        <v>32204</v>
      </c>
      <c r="K11" s="29">
        <v>0</v>
      </c>
      <c r="L11" s="29">
        <v>0</v>
      </c>
      <c r="M11" s="29">
        <v>0</v>
      </c>
      <c r="N11" s="30">
        <v>72000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43" si="0">SUM(P11:W11)</f>
        <v>0</v>
      </c>
      <c r="Y11" s="34">
        <f t="shared" ref="Y11:Y43" si="1">SUM(G11:N11)</f>
        <v>1311042</v>
      </c>
      <c r="DC11" t="s">
        <v>41</v>
      </c>
      <c r="DD11" t="s">
        <v>35</v>
      </c>
      <c r="DE11" t="s">
        <v>42</v>
      </c>
      <c r="DF11" t="s">
        <v>43</v>
      </c>
    </row>
    <row r="12" spans="1:110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125003</v>
      </c>
      <c r="H12" s="29">
        <v>0</v>
      </c>
      <c r="I12" s="29">
        <v>30150</v>
      </c>
      <c r="J12" s="29">
        <v>22199</v>
      </c>
      <c r="K12" s="29">
        <v>0</v>
      </c>
      <c r="L12" s="29">
        <v>0</v>
      </c>
      <c r="M12" s="29">
        <v>0</v>
      </c>
      <c r="N12" s="30">
        <v>10558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187910</v>
      </c>
      <c r="DC12" t="s">
        <v>41</v>
      </c>
      <c r="DD12" t="s">
        <v>35</v>
      </c>
      <c r="DE12" t="s">
        <v>42</v>
      </c>
      <c r="DF12" t="s">
        <v>43</v>
      </c>
    </row>
    <row r="13" spans="1:110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49</v>
      </c>
      <c r="F13" s="27" t="s">
        <v>40</v>
      </c>
      <c r="G13" s="28">
        <v>0</v>
      </c>
      <c r="H13" s="29">
        <v>0</v>
      </c>
      <c r="I13" s="29">
        <v>106586</v>
      </c>
      <c r="J13" s="29">
        <v>275944</v>
      </c>
      <c r="K13" s="29">
        <v>0</v>
      </c>
      <c r="L13" s="29">
        <v>0</v>
      </c>
      <c r="M13" s="29">
        <v>0</v>
      </c>
      <c r="N13" s="30">
        <v>28792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411322</v>
      </c>
      <c r="DC13" t="s">
        <v>41</v>
      </c>
      <c r="DD13" t="s">
        <v>35</v>
      </c>
      <c r="DE13" t="s">
        <v>42</v>
      </c>
      <c r="DF13" t="s">
        <v>43</v>
      </c>
    </row>
    <row r="14" spans="1:110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134332</v>
      </c>
      <c r="L14" s="29">
        <v>0</v>
      </c>
      <c r="M14" s="29">
        <v>0</v>
      </c>
      <c r="N14" s="30">
        <v>9780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144112</v>
      </c>
      <c r="DC14" t="s">
        <v>41</v>
      </c>
      <c r="DD14" t="s">
        <v>35</v>
      </c>
      <c r="DE14" t="s">
        <v>42</v>
      </c>
      <c r="DF14" t="s">
        <v>43</v>
      </c>
    </row>
    <row r="15" spans="1:110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3331188</v>
      </c>
      <c r="I15" s="29">
        <v>22952</v>
      </c>
      <c r="J15" s="29">
        <v>0</v>
      </c>
      <c r="K15" s="29">
        <v>0</v>
      </c>
      <c r="L15" s="29">
        <v>0</v>
      </c>
      <c r="M15" s="29">
        <v>0</v>
      </c>
      <c r="N15" s="30">
        <v>47359</v>
      </c>
      <c r="O15" s="31" t="s">
        <v>56</v>
      </c>
      <c r="P15" s="32">
        <v>0</v>
      </c>
      <c r="Q15" s="32">
        <v>0</v>
      </c>
      <c r="R15" s="32">
        <v>261</v>
      </c>
      <c r="S15" s="32">
        <v>22</v>
      </c>
      <c r="T15" s="32">
        <v>21</v>
      </c>
      <c r="U15" s="32">
        <v>5</v>
      </c>
      <c r="V15" s="32">
        <v>0</v>
      </c>
      <c r="W15" s="32">
        <v>0</v>
      </c>
      <c r="X15" s="33">
        <f t="shared" si="0"/>
        <v>309</v>
      </c>
      <c r="Y15" s="34">
        <f t="shared" si="1"/>
        <v>3401499</v>
      </c>
      <c r="DC15" t="s">
        <v>41</v>
      </c>
      <c r="DD15" t="s">
        <v>35</v>
      </c>
      <c r="DE15" t="s">
        <v>42</v>
      </c>
      <c r="DF15" t="s">
        <v>43</v>
      </c>
    </row>
    <row r="16" spans="1:110" x14ac:dyDescent="0.3">
      <c r="A16" s="25" t="s">
        <v>57</v>
      </c>
      <c r="B16" s="25" t="s">
        <v>58</v>
      </c>
      <c r="C16" s="26" t="s">
        <v>59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45030</v>
      </c>
      <c r="J16" s="29">
        <v>121581</v>
      </c>
      <c r="K16" s="29">
        <v>0</v>
      </c>
      <c r="L16" s="29">
        <v>0</v>
      </c>
      <c r="M16" s="29">
        <v>0</v>
      </c>
      <c r="N16" s="30">
        <v>6671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173282</v>
      </c>
      <c r="DC16" t="s">
        <v>41</v>
      </c>
      <c r="DD16" t="s">
        <v>35</v>
      </c>
      <c r="DE16" t="s">
        <v>42</v>
      </c>
      <c r="DF16" t="s">
        <v>43</v>
      </c>
    </row>
    <row r="17" spans="1:110" x14ac:dyDescent="0.3">
      <c r="A17" s="25" t="s">
        <v>60</v>
      </c>
      <c r="B17" s="25" t="s">
        <v>61</v>
      </c>
      <c r="C17" s="26" t="s">
        <v>62</v>
      </c>
      <c r="D17" s="26">
        <v>2025</v>
      </c>
      <c r="E17" s="26" t="s">
        <v>39</v>
      </c>
      <c r="F17" s="27" t="s">
        <v>40</v>
      </c>
      <c r="G17" s="28">
        <v>1325573</v>
      </c>
      <c r="H17" s="29">
        <v>0</v>
      </c>
      <c r="I17" s="29">
        <v>292391</v>
      </c>
      <c r="J17" s="29">
        <v>25703</v>
      </c>
      <c r="K17" s="29">
        <v>0</v>
      </c>
      <c r="L17" s="29">
        <v>0</v>
      </c>
      <c r="M17" s="29">
        <v>0</v>
      </c>
      <c r="N17" s="30">
        <v>95803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1739470</v>
      </c>
      <c r="DC17" t="s">
        <v>41</v>
      </c>
      <c r="DD17" t="s">
        <v>35</v>
      </c>
      <c r="DE17" t="s">
        <v>42</v>
      </c>
      <c r="DF17" t="s">
        <v>43</v>
      </c>
    </row>
    <row r="18" spans="1:110" x14ac:dyDescent="0.3">
      <c r="A18" s="25" t="s">
        <v>53</v>
      </c>
      <c r="B18" s="25" t="s">
        <v>63</v>
      </c>
      <c r="C18" s="26" t="s">
        <v>64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96048</v>
      </c>
      <c r="I18" s="29">
        <v>9936</v>
      </c>
      <c r="J18" s="29">
        <v>0</v>
      </c>
      <c r="K18" s="29">
        <v>0</v>
      </c>
      <c r="L18" s="29">
        <v>0</v>
      </c>
      <c r="M18" s="29">
        <v>0</v>
      </c>
      <c r="N18" s="30">
        <v>5836</v>
      </c>
      <c r="O18" s="31" t="s">
        <v>56</v>
      </c>
      <c r="P18" s="32">
        <v>0</v>
      </c>
      <c r="Q18" s="32">
        <v>12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3">
        <f t="shared" si="0"/>
        <v>12</v>
      </c>
      <c r="Y18" s="34">
        <f t="shared" si="1"/>
        <v>111820</v>
      </c>
      <c r="DC18" t="s">
        <v>41</v>
      </c>
      <c r="DD18" t="s">
        <v>35</v>
      </c>
      <c r="DE18" t="s">
        <v>42</v>
      </c>
      <c r="DF18" t="s">
        <v>43</v>
      </c>
    </row>
    <row r="19" spans="1:110" x14ac:dyDescent="0.3">
      <c r="A19" s="25" t="s">
        <v>65</v>
      </c>
      <c r="B19" s="25" t="s">
        <v>66</v>
      </c>
      <c r="C19" s="26" t="s">
        <v>67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0</v>
      </c>
      <c r="I19" s="29">
        <v>0</v>
      </c>
      <c r="J19" s="29">
        <v>38669</v>
      </c>
      <c r="K19" s="29">
        <v>0</v>
      </c>
      <c r="L19" s="29">
        <v>0</v>
      </c>
      <c r="M19" s="29">
        <v>0</v>
      </c>
      <c r="N19" s="30">
        <v>1968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40637</v>
      </c>
      <c r="DC19" t="s">
        <v>41</v>
      </c>
      <c r="DD19" t="s">
        <v>35</v>
      </c>
      <c r="DE19" t="s">
        <v>42</v>
      </c>
      <c r="DF19" t="s">
        <v>43</v>
      </c>
    </row>
    <row r="20" spans="1:110" x14ac:dyDescent="0.3">
      <c r="A20" s="25" t="s">
        <v>68</v>
      </c>
      <c r="B20" s="25" t="s">
        <v>69</v>
      </c>
      <c r="C20" s="26" t="s">
        <v>70</v>
      </c>
      <c r="D20" s="26">
        <v>2025</v>
      </c>
      <c r="E20" s="26" t="s">
        <v>39</v>
      </c>
      <c r="F20" s="27" t="s">
        <v>40</v>
      </c>
      <c r="G20" s="28">
        <v>360952</v>
      </c>
      <c r="H20" s="29">
        <v>0</v>
      </c>
      <c r="I20" s="29">
        <v>64300</v>
      </c>
      <c r="J20" s="29">
        <v>71376</v>
      </c>
      <c r="K20" s="29">
        <v>0</v>
      </c>
      <c r="L20" s="29">
        <v>0</v>
      </c>
      <c r="M20" s="29">
        <v>0</v>
      </c>
      <c r="N20" s="30">
        <v>20090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516718</v>
      </c>
      <c r="DC20" t="s">
        <v>41</v>
      </c>
      <c r="DD20" t="s">
        <v>35</v>
      </c>
      <c r="DE20" t="s">
        <v>42</v>
      </c>
      <c r="DF20" t="s">
        <v>43</v>
      </c>
    </row>
    <row r="21" spans="1:110" x14ac:dyDescent="0.3">
      <c r="A21" s="25" t="s">
        <v>68</v>
      </c>
      <c r="B21" s="25" t="s">
        <v>71</v>
      </c>
      <c r="C21" s="26" t="s">
        <v>72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0</v>
      </c>
      <c r="I21" s="29">
        <v>64960</v>
      </c>
      <c r="J21" s="29">
        <v>242549</v>
      </c>
      <c r="K21" s="29">
        <v>0</v>
      </c>
      <c r="L21" s="29">
        <v>0</v>
      </c>
      <c r="M21" s="29">
        <v>0</v>
      </c>
      <c r="N21" s="30">
        <v>18396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325905</v>
      </c>
      <c r="DC21" t="s">
        <v>41</v>
      </c>
      <c r="DD21" t="s">
        <v>35</v>
      </c>
      <c r="DE21" t="s">
        <v>42</v>
      </c>
      <c r="DF21" t="s">
        <v>43</v>
      </c>
    </row>
    <row r="22" spans="1:110" x14ac:dyDescent="0.3">
      <c r="A22" s="25" t="s">
        <v>53</v>
      </c>
      <c r="B22" s="25" t="s">
        <v>73</v>
      </c>
      <c r="C22" s="26" t="s">
        <v>74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260964</v>
      </c>
      <c r="I22" s="29">
        <v>30096</v>
      </c>
      <c r="J22" s="29">
        <v>0</v>
      </c>
      <c r="K22" s="29">
        <v>0</v>
      </c>
      <c r="L22" s="29">
        <v>0</v>
      </c>
      <c r="M22" s="29">
        <v>0</v>
      </c>
      <c r="N22" s="30">
        <v>4273</v>
      </c>
      <c r="O22" s="31" t="s">
        <v>56</v>
      </c>
      <c r="P22" s="32">
        <v>0</v>
      </c>
      <c r="Q22" s="32">
        <v>33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3">
        <f t="shared" si="0"/>
        <v>33</v>
      </c>
      <c r="Y22" s="34">
        <f t="shared" si="1"/>
        <v>295333</v>
      </c>
      <c r="DC22" t="s">
        <v>41</v>
      </c>
      <c r="DD22" t="s">
        <v>35</v>
      </c>
      <c r="DE22" t="s">
        <v>42</v>
      </c>
      <c r="DF22" t="s">
        <v>43</v>
      </c>
    </row>
    <row r="23" spans="1:110" x14ac:dyDescent="0.3">
      <c r="A23" s="25" t="s">
        <v>53</v>
      </c>
      <c r="B23" s="25" t="s">
        <v>75</v>
      </c>
      <c r="C23" s="26" t="s">
        <v>76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831036</v>
      </c>
      <c r="I23" s="29">
        <v>29988</v>
      </c>
      <c r="J23" s="29">
        <v>0</v>
      </c>
      <c r="K23" s="29">
        <v>0</v>
      </c>
      <c r="L23" s="29">
        <v>0</v>
      </c>
      <c r="M23" s="29">
        <v>0</v>
      </c>
      <c r="N23" s="30">
        <v>6066</v>
      </c>
      <c r="O23" s="31" t="s">
        <v>56</v>
      </c>
      <c r="P23" s="32">
        <v>0</v>
      </c>
      <c r="Q23" s="32">
        <v>0</v>
      </c>
      <c r="R23" s="32">
        <v>63</v>
      </c>
      <c r="S23" s="32">
        <v>10</v>
      </c>
      <c r="T23" s="32">
        <v>4</v>
      </c>
      <c r="U23" s="32">
        <v>0</v>
      </c>
      <c r="V23" s="32">
        <v>0</v>
      </c>
      <c r="W23" s="32">
        <v>0</v>
      </c>
      <c r="X23" s="33">
        <f t="shared" si="0"/>
        <v>77</v>
      </c>
      <c r="Y23" s="34">
        <f t="shared" si="1"/>
        <v>867090</v>
      </c>
      <c r="DC23" t="s">
        <v>41</v>
      </c>
      <c r="DD23" t="s">
        <v>35</v>
      </c>
      <c r="DE23" t="s">
        <v>42</v>
      </c>
      <c r="DF23" t="s">
        <v>43</v>
      </c>
    </row>
    <row r="24" spans="1:110" x14ac:dyDescent="0.3">
      <c r="A24" s="25" t="s">
        <v>77</v>
      </c>
      <c r="B24" s="25" t="s">
        <v>78</v>
      </c>
      <c r="C24" s="26" t="s">
        <v>79</v>
      </c>
      <c r="D24" s="26">
        <v>2025</v>
      </c>
      <c r="E24" s="26" t="s">
        <v>80</v>
      </c>
      <c r="F24" s="27" t="s">
        <v>40</v>
      </c>
      <c r="G24" s="28">
        <v>0</v>
      </c>
      <c r="H24" s="29">
        <v>0</v>
      </c>
      <c r="I24" s="29">
        <v>55908</v>
      </c>
      <c r="J24" s="29">
        <v>0</v>
      </c>
      <c r="K24" s="29">
        <v>0</v>
      </c>
      <c r="L24" s="29">
        <v>0</v>
      </c>
      <c r="M24" s="29">
        <v>0</v>
      </c>
      <c r="N24" s="30">
        <v>5590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61498</v>
      </c>
      <c r="DC24" t="s">
        <v>41</v>
      </c>
      <c r="DD24" t="s">
        <v>35</v>
      </c>
      <c r="DE24" t="s">
        <v>42</v>
      </c>
      <c r="DF24" t="s">
        <v>43</v>
      </c>
    </row>
    <row r="25" spans="1:110" x14ac:dyDescent="0.3">
      <c r="A25" s="25" t="s">
        <v>53</v>
      </c>
      <c r="B25" s="25" t="s">
        <v>81</v>
      </c>
      <c r="C25" s="26" t="s">
        <v>82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359964</v>
      </c>
      <c r="I25" s="29">
        <v>94319</v>
      </c>
      <c r="J25" s="29">
        <v>0</v>
      </c>
      <c r="K25" s="29">
        <v>0</v>
      </c>
      <c r="L25" s="29">
        <v>0</v>
      </c>
      <c r="M25" s="29">
        <v>0</v>
      </c>
      <c r="N25" s="30">
        <v>20000</v>
      </c>
      <c r="O25" s="31" t="s">
        <v>83</v>
      </c>
      <c r="P25" s="32">
        <v>0</v>
      </c>
      <c r="Q25" s="32">
        <v>0</v>
      </c>
      <c r="R25" s="32">
        <v>33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3">
        <f t="shared" si="0"/>
        <v>33</v>
      </c>
      <c r="Y25" s="34">
        <f t="shared" si="1"/>
        <v>474283</v>
      </c>
      <c r="DC25" t="s">
        <v>41</v>
      </c>
      <c r="DD25" t="s">
        <v>35</v>
      </c>
      <c r="DE25" t="s">
        <v>42</v>
      </c>
      <c r="DF25" t="s">
        <v>43</v>
      </c>
    </row>
    <row r="26" spans="1:110" x14ac:dyDescent="0.3">
      <c r="A26" s="25" t="s">
        <v>84</v>
      </c>
      <c r="B26" s="25" t="s">
        <v>85</v>
      </c>
      <c r="C26" s="26" t="s">
        <v>86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131880</v>
      </c>
      <c r="I26" s="29">
        <v>148560</v>
      </c>
      <c r="J26" s="29">
        <v>0</v>
      </c>
      <c r="K26" s="29">
        <v>0</v>
      </c>
      <c r="L26" s="29">
        <v>0</v>
      </c>
      <c r="M26" s="29">
        <v>0</v>
      </c>
      <c r="N26" s="30">
        <v>18770</v>
      </c>
      <c r="O26" s="31" t="s">
        <v>56</v>
      </c>
      <c r="P26" s="32">
        <v>0</v>
      </c>
      <c r="Q26" s="32">
        <v>0</v>
      </c>
      <c r="R26" s="32">
        <v>10</v>
      </c>
      <c r="S26" s="32">
        <v>10</v>
      </c>
      <c r="T26" s="32">
        <v>0</v>
      </c>
      <c r="U26" s="32">
        <v>0</v>
      </c>
      <c r="V26" s="32">
        <v>0</v>
      </c>
      <c r="W26" s="32">
        <v>0</v>
      </c>
      <c r="X26" s="33">
        <f t="shared" si="0"/>
        <v>20</v>
      </c>
      <c r="Y26" s="34">
        <f t="shared" si="1"/>
        <v>299210</v>
      </c>
      <c r="DC26" t="s">
        <v>41</v>
      </c>
      <c r="DD26" t="s">
        <v>35</v>
      </c>
      <c r="DE26" t="s">
        <v>42</v>
      </c>
      <c r="DF26" t="s">
        <v>43</v>
      </c>
    </row>
    <row r="27" spans="1:110" x14ac:dyDescent="0.3">
      <c r="A27" s="25" t="s">
        <v>57</v>
      </c>
      <c r="B27" s="25" t="s">
        <v>87</v>
      </c>
      <c r="C27" s="26" t="s">
        <v>88</v>
      </c>
      <c r="D27" s="26">
        <v>2025</v>
      </c>
      <c r="E27" s="26" t="s">
        <v>89</v>
      </c>
      <c r="F27" s="27" t="s">
        <v>40</v>
      </c>
      <c r="G27" s="28">
        <v>0</v>
      </c>
      <c r="H27" s="29">
        <v>289488</v>
      </c>
      <c r="I27" s="29">
        <v>179389</v>
      </c>
      <c r="J27" s="29">
        <v>115212</v>
      </c>
      <c r="K27" s="29">
        <v>0</v>
      </c>
      <c r="L27" s="29">
        <v>0</v>
      </c>
      <c r="M27" s="29">
        <v>0</v>
      </c>
      <c r="N27" s="30">
        <v>51584</v>
      </c>
      <c r="O27" s="31" t="s">
        <v>83</v>
      </c>
      <c r="P27" s="32">
        <v>0</v>
      </c>
      <c r="Q27" s="32">
        <v>22</v>
      </c>
      <c r="R27" s="32">
        <v>8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3">
        <f t="shared" si="0"/>
        <v>30</v>
      </c>
      <c r="Y27" s="34">
        <f t="shared" si="1"/>
        <v>635673</v>
      </c>
      <c r="DC27" t="s">
        <v>41</v>
      </c>
      <c r="DD27" t="s">
        <v>35</v>
      </c>
      <c r="DE27" t="s">
        <v>42</v>
      </c>
      <c r="DF27" t="s">
        <v>43</v>
      </c>
    </row>
    <row r="28" spans="1:110" x14ac:dyDescent="0.3">
      <c r="A28" s="25" t="s">
        <v>57</v>
      </c>
      <c r="B28" s="25" t="s">
        <v>90</v>
      </c>
      <c r="C28" s="26" t="s">
        <v>91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190368</v>
      </c>
      <c r="I28" s="29">
        <v>21528</v>
      </c>
      <c r="J28" s="29">
        <v>0</v>
      </c>
      <c r="K28" s="29">
        <v>0</v>
      </c>
      <c r="L28" s="29">
        <v>0</v>
      </c>
      <c r="M28" s="29">
        <v>0</v>
      </c>
      <c r="N28" s="30">
        <v>14000</v>
      </c>
      <c r="O28" s="31" t="s">
        <v>83</v>
      </c>
      <c r="P28" s="32">
        <v>0</v>
      </c>
      <c r="Q28" s="32">
        <v>0</v>
      </c>
      <c r="R28" s="32">
        <v>0</v>
      </c>
      <c r="S28" s="32">
        <v>0</v>
      </c>
      <c r="T28" s="32">
        <v>5</v>
      </c>
      <c r="U28" s="32">
        <v>6</v>
      </c>
      <c r="V28" s="32">
        <v>0</v>
      </c>
      <c r="W28" s="32">
        <v>0</v>
      </c>
      <c r="X28" s="33">
        <f t="shared" si="0"/>
        <v>11</v>
      </c>
      <c r="Y28" s="34">
        <f t="shared" si="1"/>
        <v>225896</v>
      </c>
      <c r="DC28" t="s">
        <v>41</v>
      </c>
      <c r="DD28" t="s">
        <v>35</v>
      </c>
      <c r="DE28" t="s">
        <v>42</v>
      </c>
      <c r="DF28" t="s">
        <v>43</v>
      </c>
    </row>
    <row r="29" spans="1:110" x14ac:dyDescent="0.3">
      <c r="A29" s="25" t="s">
        <v>53</v>
      </c>
      <c r="B29" s="25" t="s">
        <v>92</v>
      </c>
      <c r="C29" s="26" t="s">
        <v>93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497904</v>
      </c>
      <c r="I29" s="29">
        <v>133944</v>
      </c>
      <c r="J29" s="29">
        <v>0</v>
      </c>
      <c r="K29" s="29">
        <v>0</v>
      </c>
      <c r="L29" s="29">
        <v>0</v>
      </c>
      <c r="M29" s="29">
        <v>0</v>
      </c>
      <c r="N29" s="30">
        <v>0</v>
      </c>
      <c r="O29" s="31" t="s">
        <v>83</v>
      </c>
      <c r="P29" s="32">
        <v>0</v>
      </c>
      <c r="Q29" s="32">
        <v>5</v>
      </c>
      <c r="R29" s="32">
        <v>30</v>
      </c>
      <c r="S29" s="32">
        <v>7</v>
      </c>
      <c r="T29" s="32">
        <v>2</v>
      </c>
      <c r="U29" s="32">
        <v>0</v>
      </c>
      <c r="V29" s="32">
        <v>0</v>
      </c>
      <c r="W29" s="32">
        <v>0</v>
      </c>
      <c r="X29" s="33">
        <f t="shared" si="0"/>
        <v>44</v>
      </c>
      <c r="Y29" s="34">
        <f t="shared" si="1"/>
        <v>631848</v>
      </c>
      <c r="DC29" t="s">
        <v>41</v>
      </c>
      <c r="DD29" t="s">
        <v>35</v>
      </c>
      <c r="DE29" t="s">
        <v>42</v>
      </c>
      <c r="DF29" t="s">
        <v>43</v>
      </c>
    </row>
    <row r="30" spans="1:110" x14ac:dyDescent="0.3">
      <c r="A30" s="25" t="s">
        <v>94</v>
      </c>
      <c r="B30" s="25" t="s">
        <v>95</v>
      </c>
      <c r="C30" s="26" t="s">
        <v>96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87264</v>
      </c>
      <c r="I30" s="29">
        <v>33505</v>
      </c>
      <c r="J30" s="29">
        <v>0</v>
      </c>
      <c r="K30" s="29">
        <v>0</v>
      </c>
      <c r="L30" s="29">
        <v>0</v>
      </c>
      <c r="M30" s="29">
        <v>0</v>
      </c>
      <c r="N30" s="30">
        <v>0</v>
      </c>
      <c r="O30" s="31" t="s">
        <v>83</v>
      </c>
      <c r="P30" s="32">
        <v>0</v>
      </c>
      <c r="Q30" s="32">
        <v>0</v>
      </c>
      <c r="R30" s="32">
        <v>8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3">
        <f t="shared" si="0"/>
        <v>8</v>
      </c>
      <c r="Y30" s="34">
        <f t="shared" si="1"/>
        <v>120769</v>
      </c>
      <c r="DC30" t="s">
        <v>41</v>
      </c>
      <c r="DD30" t="s">
        <v>35</v>
      </c>
      <c r="DE30" t="s">
        <v>42</v>
      </c>
      <c r="DF30" t="s">
        <v>43</v>
      </c>
    </row>
    <row r="31" spans="1:110" x14ac:dyDescent="0.3">
      <c r="A31" s="25" t="s">
        <v>36</v>
      </c>
      <c r="B31" s="25" t="s">
        <v>97</v>
      </c>
      <c r="C31" s="26" t="s">
        <v>98</v>
      </c>
      <c r="D31" s="26">
        <v>2025</v>
      </c>
      <c r="E31" s="26" t="s">
        <v>89</v>
      </c>
      <c r="F31" s="27" t="s">
        <v>99</v>
      </c>
      <c r="G31" s="28">
        <v>61428</v>
      </c>
      <c r="H31" s="29">
        <v>118368</v>
      </c>
      <c r="I31" s="29">
        <v>318662</v>
      </c>
      <c r="J31" s="29">
        <v>1630</v>
      </c>
      <c r="K31" s="29">
        <v>38103</v>
      </c>
      <c r="L31" s="29">
        <v>0</v>
      </c>
      <c r="M31" s="29">
        <v>0</v>
      </c>
      <c r="N31" s="30">
        <v>52614</v>
      </c>
      <c r="O31" s="31" t="s">
        <v>83</v>
      </c>
      <c r="P31" s="32">
        <v>0</v>
      </c>
      <c r="Q31" s="32">
        <v>0</v>
      </c>
      <c r="R31" s="32">
        <v>0</v>
      </c>
      <c r="S31" s="32">
        <v>4</v>
      </c>
      <c r="T31" s="32">
        <v>4</v>
      </c>
      <c r="U31" s="32">
        <v>0</v>
      </c>
      <c r="V31" s="32">
        <v>0</v>
      </c>
      <c r="W31" s="32">
        <v>0</v>
      </c>
      <c r="X31" s="33">
        <f t="shared" si="0"/>
        <v>8</v>
      </c>
      <c r="Y31" s="34">
        <f t="shared" si="1"/>
        <v>590805</v>
      </c>
      <c r="DC31" t="s">
        <v>41</v>
      </c>
      <c r="DD31" t="s">
        <v>35</v>
      </c>
      <c r="DE31" t="s">
        <v>42</v>
      </c>
      <c r="DF31" t="s">
        <v>43</v>
      </c>
    </row>
    <row r="32" spans="1:110" x14ac:dyDescent="0.3">
      <c r="A32" s="25" t="s">
        <v>53</v>
      </c>
      <c r="B32" s="25" t="s">
        <v>100</v>
      </c>
      <c r="C32" s="26" t="s">
        <v>101</v>
      </c>
      <c r="D32" s="26">
        <v>2025</v>
      </c>
      <c r="E32" s="26" t="s">
        <v>89</v>
      </c>
      <c r="F32" s="27" t="s">
        <v>99</v>
      </c>
      <c r="G32" s="28">
        <v>0</v>
      </c>
      <c r="H32" s="29">
        <v>545112</v>
      </c>
      <c r="I32" s="29">
        <v>202885</v>
      </c>
      <c r="J32" s="29">
        <v>174132</v>
      </c>
      <c r="K32" s="29">
        <v>0</v>
      </c>
      <c r="L32" s="29">
        <v>0</v>
      </c>
      <c r="M32" s="29">
        <v>0</v>
      </c>
      <c r="N32" s="30">
        <v>20146</v>
      </c>
      <c r="O32" s="31" t="s">
        <v>83</v>
      </c>
      <c r="P32" s="32">
        <v>0</v>
      </c>
      <c r="Q32" s="32">
        <v>0</v>
      </c>
      <c r="R32" s="32">
        <v>28</v>
      </c>
      <c r="S32" s="32">
        <v>12</v>
      </c>
      <c r="T32" s="32">
        <v>5</v>
      </c>
      <c r="U32" s="32">
        <v>0</v>
      </c>
      <c r="V32" s="32">
        <v>0</v>
      </c>
      <c r="W32" s="32">
        <v>0</v>
      </c>
      <c r="X32" s="33">
        <f t="shared" si="0"/>
        <v>45</v>
      </c>
      <c r="Y32" s="34">
        <f t="shared" si="1"/>
        <v>942275</v>
      </c>
      <c r="DC32" t="s">
        <v>41</v>
      </c>
      <c r="DD32" t="s">
        <v>35</v>
      </c>
      <c r="DE32" t="s">
        <v>42</v>
      </c>
      <c r="DF32" t="s">
        <v>43</v>
      </c>
    </row>
    <row r="33" spans="1:110" x14ac:dyDescent="0.3">
      <c r="A33" s="25" t="s">
        <v>94</v>
      </c>
      <c r="B33" s="25" t="s">
        <v>102</v>
      </c>
      <c r="C33" s="26" t="s">
        <v>103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509400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30">
        <v>0</v>
      </c>
      <c r="O33" s="31" t="s">
        <v>83</v>
      </c>
      <c r="P33" s="32">
        <v>0</v>
      </c>
      <c r="Q33" s="32">
        <v>0</v>
      </c>
      <c r="R33" s="32">
        <v>0</v>
      </c>
      <c r="S33" s="32">
        <v>20</v>
      </c>
      <c r="T33" s="32">
        <v>15</v>
      </c>
      <c r="U33" s="32">
        <v>0</v>
      </c>
      <c r="V33" s="32">
        <v>0</v>
      </c>
      <c r="W33" s="32">
        <v>0</v>
      </c>
      <c r="X33" s="33">
        <f t="shared" si="0"/>
        <v>35</v>
      </c>
      <c r="Y33" s="34">
        <f t="shared" si="1"/>
        <v>509400</v>
      </c>
      <c r="DC33" t="s">
        <v>41</v>
      </c>
      <c r="DD33" t="s">
        <v>35</v>
      </c>
      <c r="DE33" t="s">
        <v>42</v>
      </c>
      <c r="DF33" t="s">
        <v>43</v>
      </c>
    </row>
    <row r="34" spans="1:110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  <c r="DC34" t="s">
        <v>41</v>
      </c>
      <c r="DD34" t="s">
        <v>35</v>
      </c>
      <c r="DE34" t="s">
        <v>42</v>
      </c>
      <c r="DF34" t="s">
        <v>43</v>
      </c>
    </row>
    <row r="35" spans="1:110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  <c r="DC35" t="s">
        <v>41</v>
      </c>
      <c r="DD35" t="s">
        <v>35</v>
      </c>
      <c r="DE35" t="s">
        <v>42</v>
      </c>
      <c r="DF35" t="s">
        <v>43</v>
      </c>
    </row>
    <row r="36" spans="1:110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  <c r="DC36" t="s">
        <v>41</v>
      </c>
      <c r="DD36" t="s">
        <v>35</v>
      </c>
      <c r="DE36" t="s">
        <v>42</v>
      </c>
      <c r="DF36" t="s">
        <v>43</v>
      </c>
    </row>
    <row r="37" spans="1:110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  <c r="DC37" t="s">
        <v>41</v>
      </c>
      <c r="DD37" t="s">
        <v>35</v>
      </c>
      <c r="DE37" t="s">
        <v>42</v>
      </c>
      <c r="DF37" t="s">
        <v>43</v>
      </c>
    </row>
    <row r="38" spans="1:110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30"/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0</v>
      </c>
      <c r="DC38" t="s">
        <v>41</v>
      </c>
      <c r="DD38" t="s">
        <v>35</v>
      </c>
      <c r="DE38" t="s">
        <v>42</v>
      </c>
      <c r="DF38" t="s">
        <v>43</v>
      </c>
    </row>
    <row r="39" spans="1:110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0</v>
      </c>
      <c r="DC39" t="s">
        <v>41</v>
      </c>
      <c r="DD39" t="s">
        <v>35</v>
      </c>
      <c r="DE39" t="s">
        <v>42</v>
      </c>
      <c r="DF39" t="s">
        <v>43</v>
      </c>
    </row>
    <row r="40" spans="1:110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30"/>
      <c r="O40" s="31"/>
      <c r="P40" s="32"/>
      <c r="Q40" s="32"/>
      <c r="R40" s="32"/>
      <c r="S40" s="32"/>
      <c r="T40" s="32"/>
      <c r="U40" s="32"/>
      <c r="V40" s="32"/>
      <c r="W40" s="32"/>
      <c r="X40" s="33">
        <f t="shared" si="0"/>
        <v>0</v>
      </c>
      <c r="Y40" s="34">
        <f t="shared" si="1"/>
        <v>0</v>
      </c>
      <c r="DC40" t="s">
        <v>41</v>
      </c>
      <c r="DD40" t="s">
        <v>35</v>
      </c>
      <c r="DE40" t="s">
        <v>42</v>
      </c>
      <c r="DF40" t="s">
        <v>43</v>
      </c>
    </row>
    <row r="41" spans="1:110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30"/>
      <c r="O41" s="31"/>
      <c r="P41" s="32"/>
      <c r="Q41" s="32"/>
      <c r="R41" s="32"/>
      <c r="S41" s="32"/>
      <c r="T41" s="32"/>
      <c r="U41" s="32"/>
      <c r="V41" s="32"/>
      <c r="W41" s="32"/>
      <c r="X41" s="33">
        <f t="shared" si="0"/>
        <v>0</v>
      </c>
      <c r="Y41" s="34">
        <f t="shared" si="1"/>
        <v>0</v>
      </c>
      <c r="DC41" t="s">
        <v>41</v>
      </c>
      <c r="DD41" t="s">
        <v>35</v>
      </c>
      <c r="DE41" t="s">
        <v>42</v>
      </c>
      <c r="DF41" t="s">
        <v>43</v>
      </c>
    </row>
    <row r="42" spans="1:110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30"/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0</v>
      </c>
      <c r="DC42" t="s">
        <v>41</v>
      </c>
      <c r="DD42" t="s">
        <v>35</v>
      </c>
      <c r="DE42" t="s">
        <v>42</v>
      </c>
      <c r="DF42" t="s">
        <v>43</v>
      </c>
    </row>
    <row r="43" spans="1:110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30"/>
      <c r="O43" s="31"/>
      <c r="P43" s="32"/>
      <c r="Q43" s="32"/>
      <c r="R43" s="32"/>
      <c r="S43" s="32"/>
      <c r="T43" s="32"/>
      <c r="U43" s="32"/>
      <c r="V43" s="32"/>
      <c r="W43" s="32"/>
      <c r="X43" s="33">
        <f t="shared" si="0"/>
        <v>0</v>
      </c>
      <c r="Y43" s="34">
        <f t="shared" si="1"/>
        <v>0</v>
      </c>
      <c r="DC43" t="s">
        <v>41</v>
      </c>
      <c r="DD43" t="s">
        <v>35</v>
      </c>
      <c r="DE43" t="s">
        <v>42</v>
      </c>
      <c r="DF43" t="s">
        <v>43</v>
      </c>
    </row>
  </sheetData>
  <autoFilter ref="A10:Y10" xr:uid="{1B025549-DFF1-4E29-8DFB-7F179F4ECD62}"/>
  <conditionalFormatting sqref="D11:D43">
    <cfRule type="expression" dxfId="2" priority="1">
      <formula>OR($D11&gt;2025,AND($D11&lt;2025,$D11&lt;&gt;""))</formula>
    </cfRule>
  </conditionalFormatting>
  <conditionalFormatting sqref="Y11:Y4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3 M11:M43 K11:K43 I11:I43 G11:G43" xr:uid="{86C5BCB5-FF33-493C-B6B7-5775A01E32D2}">
      <formula1>"FMR, Actual Rent"</formula1>
    </dataValidation>
    <dataValidation type="list" allowBlank="1" showInputMessage="1" showErrorMessage="1" sqref="F11:F43" xr:uid="{85873918-0209-49FB-84F8-E74B4AF8B8F8}">
      <formula1>"DV, YHDP"</formula1>
    </dataValidation>
    <dataValidation type="list" allowBlank="1" showInputMessage="1" showErrorMessage="1" sqref="E11:E43" xr:uid="{7B4181F4-E71D-48D3-9D75-CF8E6D5164A0}">
      <formula1>"PH, TH, Joint TH &amp; PH-RRH, HMIS, SSO, TRA, PRA, SRA, S+C/SRO"</formula1>
    </dataValidation>
    <dataValidation allowBlank="1" showErrorMessage="1" sqref="A10:Y10" xr:uid="{951DE9F1-0BA0-4A74-B549-99590702AFA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2024-08-01T18:27:04Z</dcterms:created>
  <dcterms:modified xsi:type="dcterms:W3CDTF">2024-08-01T18:55:25Z</dcterms:modified>
</cp:coreProperties>
</file>