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EB8868B3-C60E-494F-A607-E1C3A08D2DD5}" xr6:coauthVersionLast="47" xr6:coauthVersionMax="47" xr10:uidLastSave="{00000000-0000-0000-0000-000000000000}"/>
  <bookViews>
    <workbookView xWindow="1152" yWindow="1152" windowWidth="23220" windowHeight="12720" xr2:uid="{6C94E273-905E-4C1F-B100-4FFC7FFFA890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1" i="1" l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B5" i="1" s="1"/>
  <c r="C5" i="1" s="1"/>
  <c r="X14" i="1"/>
  <c r="Y13" i="1"/>
  <c r="X13" i="1"/>
  <c r="Y12" i="1"/>
  <c r="X12" i="1"/>
  <c r="Y11" i="1"/>
  <c r="X11" i="1"/>
  <c r="B3" i="1"/>
  <c r="B2" i="1"/>
  <c r="B1" i="1"/>
  <c r="B4" i="1"/>
  <c r="B7" i="1" l="1"/>
  <c r="B6" i="1"/>
  <c r="C6" i="1" s="1"/>
</calcChain>
</file>

<file path=xl/sharedStrings.xml><?xml version="1.0" encoding="utf-8"?>
<sst xmlns="http://schemas.openxmlformats.org/spreadsheetml/2006/main" count="191" uniqueCount="74">
  <si>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</si>
  <si>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</si>
  <si>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</si>
  <si>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</si>
  <si>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</si>
  <si>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</si>
  <si>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</si>
  <si>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</si>
  <si>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</si>
  <si>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</si>
  <si>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</si>
  <si>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</si>
  <si>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</si>
  <si>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</si>
  <si>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</si>
  <si>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</si>
  <si>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</si>
  <si>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</si>
  <si>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</si>
  <si>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</si>
  <si>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</si>
  <si>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</si>
  <si>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</si>
  <si>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</si>
  <si>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</si>
  <si>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</si>
  <si>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</si>
  <si>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</si>
  <si>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</si>
  <si>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</si>
  <si>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</si>
  <si>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</si>
  <si>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</si>
  <si>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</si>
  <si>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</si>
  <si>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VT-500</t>
  </si>
  <si>
    <t>Institute for Community Alliances</t>
  </si>
  <si>
    <t>Vermont BoS HMIS</t>
  </si>
  <si>
    <t>VT0005L1T002316</t>
  </si>
  <si>
    <t/>
  </si>
  <si>
    <t>Boston</t>
  </si>
  <si>
    <t>Vermont Balance of State CoC</t>
  </si>
  <si>
    <t>Vermont Coalition to End Homelessness</t>
  </si>
  <si>
    <t>Brattleboro Housing Authority</t>
  </si>
  <si>
    <t>BraHA2023</t>
  </si>
  <si>
    <t>VT0013L1T002316</t>
  </si>
  <si>
    <t>PH</t>
  </si>
  <si>
    <t>FMR</t>
  </si>
  <si>
    <t>Vermont State Housing Authority</t>
  </si>
  <si>
    <t>VSHA CoC-PSH ("S+C") FY23</t>
  </si>
  <si>
    <t>VT0024L1T002315</t>
  </si>
  <si>
    <t>State of Vermont</t>
  </si>
  <si>
    <t>Coordinated Entry Partnership Combined</t>
  </si>
  <si>
    <t>VT0061L1T002307</t>
  </si>
  <si>
    <t>SSO</t>
  </si>
  <si>
    <t>DV</t>
  </si>
  <si>
    <t>VSHA CoC-PSH (PTH) FY23</t>
  </si>
  <si>
    <t>VT0077L1T002305</t>
  </si>
  <si>
    <t>Elevate Youth Services, Inc.</t>
  </si>
  <si>
    <t>VCRHYP LLP FY23</t>
  </si>
  <si>
    <t>VT0083Y1T002304</t>
  </si>
  <si>
    <t>YHDP</t>
  </si>
  <si>
    <t>VCRHYP HN FY23</t>
  </si>
  <si>
    <t>VT0084Y1T002304</t>
  </si>
  <si>
    <t>VCRHYP DIV FY23</t>
  </si>
  <si>
    <t>VT0085Y1T002304</t>
  </si>
  <si>
    <t>VSHA CoC-PSH ("AWH") FY23</t>
  </si>
  <si>
    <t>VT0087L1T002304</t>
  </si>
  <si>
    <t>NewStory Center, Inc.</t>
  </si>
  <si>
    <t>NewStory Center Rapid Rehousing</t>
  </si>
  <si>
    <t>VT0105D1T002301</t>
  </si>
  <si>
    <t>VCRHYP TH-RRH FY23</t>
  </si>
  <si>
    <t>VT0110Y1T002300</t>
  </si>
  <si>
    <t>JOINT TH-RRH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</si>
</sst>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2B102-F0E4-4ACA-BB32-DE1972CDA5F5}">
  <sheetPr codeName="Sheet151">
    <pageSetUpPr fitToPage="1"/>
  </sheetPr>
  <dimension ref="A1:DF31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  <col min="97" max="106" width="0" hidden="1" customWidth="1"/>
    <col min="107" max="108" width="6.77734375" hidden="1" customWidth="1"/>
    <col min="109" max="109" width="26.109375" hidden="1" customWidth="1"/>
    <col min="110" max="110" width="34.109375" hidden="1" customWidth="1"/>
    <col min="111" max="111" width="0" hidden="1" customWidth="1"/>
  </cols>
  <sheetData>
    <row r="1" spans="1:110" ht="15" customHeight="1" x14ac:dyDescent="0.3">
      <c r="A1" s="35" t="s">
        <v>0</v>
      </c>
      <c r="B1" s="1" t="str">
        <f ca="1">INDIRECT("$DC$11")</f>
        <v>Boston</v>
      </c>
      <c r="C1" s="2"/>
      <c r="D1" s="2"/>
      <c r="E1" s="2"/>
      <c r="F1" s="2"/>
      <c r="G1" s="2"/>
      <c r="H1" s="3"/>
    </row>
    <row r="2" spans="1:110" ht="15" customHeight="1" x14ac:dyDescent="0.3">
      <c r="A2" s="35" t="s">
        <v>1</v>
      </c>
      <c r="B2" s="1" t="str">
        <f ca="1">INDIRECT("$DD$11")</f>
        <v>VT-500</v>
      </c>
      <c r="C2" s="2"/>
      <c r="D2" s="2"/>
      <c r="E2" s="2"/>
      <c r="F2" s="2"/>
      <c r="G2" s="2"/>
      <c r="H2" s="3"/>
    </row>
    <row r="3" spans="1:110" ht="15" customHeight="1" x14ac:dyDescent="0.3">
      <c r="A3" s="36" t="s">
        <v>2</v>
      </c>
      <c r="B3" s="1" t="str">
        <f ca="1">INDIRECT("$DE$11")</f>
        <v>Vermont Balance of State CoC</v>
      </c>
      <c r="C3" s="2"/>
      <c r="D3" s="2"/>
      <c r="E3" s="2"/>
      <c r="F3" s="2"/>
      <c r="G3" s="2"/>
      <c r="H3" s="3"/>
    </row>
    <row r="4" spans="1:110" ht="15" customHeight="1" x14ac:dyDescent="0.3">
      <c r="A4" s="36" t="s">
        <v>3</v>
      </c>
      <c r="B4" s="1" t="str">
        <f ca="1">INDIRECT("$DF$11")</f>
        <v>Vermont Coalition to End Homelessness</v>
      </c>
      <c r="C4" s="2"/>
      <c r="D4" s="2"/>
      <c r="E4" s="2"/>
      <c r="F4" s="2"/>
      <c r="G4" s="2"/>
      <c r="H4" s="3"/>
    </row>
    <row r="5" spans="1:110" ht="15" customHeight="1" x14ac:dyDescent="0.3">
      <c r="A5" s="4" t="s">
        <v>4</v>
      </c>
      <c r="B5" s="5">
        <f ca="1">SUMIF(OFFSET(F10,1,0,500,1),"DV",OFFSET(Y10,1,0,500,1))</f>
        <v>989133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110" ht="15" customHeight="1" x14ac:dyDescent="0.3">
      <c r="A6" s="4" t="s">
        <v>5</v>
      </c>
      <c r="B6" s="5">
        <f ca="1">SUMIF(OFFSET(F10,1,0,500,1),"YHDP",OFFSET(Y10,1,0,500,1))</f>
        <v>1019060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110" ht="15" customHeight="1" x14ac:dyDescent="0.3">
      <c r="A7" s="36" t="s">
        <v>6</v>
      </c>
      <c r="B7" s="9">
        <f ca="1">SUM(OFFSET(Y10,1,0,500,1))</f>
        <v>5380711</v>
      </c>
      <c r="C7" s="10"/>
      <c r="D7" s="10"/>
      <c r="E7" s="10"/>
      <c r="F7" s="10"/>
      <c r="G7" s="10"/>
      <c r="H7" s="11"/>
    </row>
    <row r="8" spans="1:110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110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110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110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102114</v>
      </c>
      <c r="L11" s="29">
        <v>0</v>
      </c>
      <c r="M11" s="29">
        <v>0</v>
      </c>
      <c r="N11" s="30">
        <v>7268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31" si="0">SUM(P11:W11)</f>
        <v>0</v>
      </c>
      <c r="Y11" s="34">
        <f t="shared" ref="Y11:Y31" si="1">SUM(G11:N11)</f>
        <v>109382</v>
      </c>
      <c r="DC11" t="s">
        <v>40</v>
      </c>
      <c r="DD11" t="s">
        <v>35</v>
      </c>
      <c r="DE11" t="s">
        <v>41</v>
      </c>
      <c r="DF11" t="s">
        <v>42</v>
      </c>
    </row>
    <row r="12" spans="1:110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46</v>
      </c>
      <c r="F12" s="27" t="s">
        <v>39</v>
      </c>
      <c r="G12" s="28">
        <v>0</v>
      </c>
      <c r="H12" s="29">
        <v>264696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30">
        <v>12910</v>
      </c>
      <c r="O12" s="31" t="s">
        <v>47</v>
      </c>
      <c r="P12" s="32">
        <v>0</v>
      </c>
      <c r="Q12" s="32">
        <v>4</v>
      </c>
      <c r="R12" s="32">
        <v>16</v>
      </c>
      <c r="S12" s="32">
        <v>2</v>
      </c>
      <c r="T12" s="32">
        <v>1</v>
      </c>
      <c r="U12" s="32">
        <v>0</v>
      </c>
      <c r="V12" s="32">
        <v>0</v>
      </c>
      <c r="W12" s="32">
        <v>0</v>
      </c>
      <c r="X12" s="33">
        <f t="shared" si="0"/>
        <v>23</v>
      </c>
      <c r="Y12" s="34">
        <f t="shared" si="1"/>
        <v>277606</v>
      </c>
      <c r="DC12" t="s">
        <v>40</v>
      </c>
      <c r="DD12" t="s">
        <v>35</v>
      </c>
      <c r="DE12" t="s">
        <v>41</v>
      </c>
      <c r="DF12" t="s">
        <v>42</v>
      </c>
    </row>
    <row r="13" spans="1:110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46</v>
      </c>
      <c r="F13" s="27" t="s">
        <v>39</v>
      </c>
      <c r="G13" s="28">
        <v>0</v>
      </c>
      <c r="H13" s="29">
        <v>1104492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0">
        <v>98577</v>
      </c>
      <c r="O13" s="31" t="s">
        <v>47</v>
      </c>
      <c r="P13" s="32">
        <v>0</v>
      </c>
      <c r="Q13" s="32">
        <v>0</v>
      </c>
      <c r="R13" s="32">
        <v>81</v>
      </c>
      <c r="S13" s="32">
        <v>11</v>
      </c>
      <c r="T13" s="32">
        <v>0</v>
      </c>
      <c r="U13" s="32">
        <v>0</v>
      </c>
      <c r="V13" s="32">
        <v>0</v>
      </c>
      <c r="W13" s="32">
        <v>0</v>
      </c>
      <c r="X13" s="33">
        <f t="shared" si="0"/>
        <v>92</v>
      </c>
      <c r="Y13" s="34">
        <f t="shared" si="1"/>
        <v>1203069</v>
      </c>
      <c r="DC13" t="s">
        <v>40</v>
      </c>
      <c r="DD13" t="s">
        <v>35</v>
      </c>
      <c r="DE13" t="s">
        <v>41</v>
      </c>
      <c r="DF13" t="s">
        <v>42</v>
      </c>
    </row>
    <row r="14" spans="1:110" x14ac:dyDescent="0.3">
      <c r="A14" s="25" t="s">
        <v>51</v>
      </c>
      <c r="B14" s="25" t="s">
        <v>52</v>
      </c>
      <c r="C14" s="26" t="s">
        <v>53</v>
      </c>
      <c r="D14" s="26">
        <v>2025</v>
      </c>
      <c r="E14" s="26" t="s">
        <v>54</v>
      </c>
      <c r="F14" s="27" t="s">
        <v>55</v>
      </c>
      <c r="G14" s="28">
        <v>0</v>
      </c>
      <c r="H14" s="29">
        <v>0</v>
      </c>
      <c r="I14" s="29">
        <v>768352</v>
      </c>
      <c r="J14" s="29">
        <v>0</v>
      </c>
      <c r="K14" s="29">
        <v>0</v>
      </c>
      <c r="L14" s="29">
        <v>0</v>
      </c>
      <c r="M14" s="29">
        <v>0</v>
      </c>
      <c r="N14" s="30">
        <v>72022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840374</v>
      </c>
      <c r="DC14" t="s">
        <v>40</v>
      </c>
      <c r="DD14" t="s">
        <v>35</v>
      </c>
      <c r="DE14" t="s">
        <v>41</v>
      </c>
      <c r="DF14" t="s">
        <v>42</v>
      </c>
    </row>
    <row r="15" spans="1:110" x14ac:dyDescent="0.3">
      <c r="A15" s="25" t="s">
        <v>48</v>
      </c>
      <c r="B15" s="25" t="s">
        <v>56</v>
      </c>
      <c r="C15" s="26" t="s">
        <v>57</v>
      </c>
      <c r="D15" s="26">
        <v>2025</v>
      </c>
      <c r="E15" s="26" t="s">
        <v>46</v>
      </c>
      <c r="F15" s="27" t="s">
        <v>39</v>
      </c>
      <c r="G15" s="28">
        <v>0</v>
      </c>
      <c r="H15" s="29">
        <v>679572</v>
      </c>
      <c r="I15" s="29">
        <v>233354</v>
      </c>
      <c r="J15" s="29">
        <v>0</v>
      </c>
      <c r="K15" s="29">
        <v>0</v>
      </c>
      <c r="L15" s="29">
        <v>0</v>
      </c>
      <c r="M15" s="29">
        <v>74624</v>
      </c>
      <c r="N15" s="30">
        <v>90931</v>
      </c>
      <c r="O15" s="31" t="s">
        <v>47</v>
      </c>
      <c r="P15" s="32">
        <v>0</v>
      </c>
      <c r="Q15" s="32">
        <v>2</v>
      </c>
      <c r="R15" s="32">
        <v>41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3">
        <f t="shared" si="0"/>
        <v>43</v>
      </c>
      <c r="Y15" s="34">
        <f t="shared" si="1"/>
        <v>1078481</v>
      </c>
      <c r="DC15" t="s">
        <v>40</v>
      </c>
      <c r="DD15" t="s">
        <v>35</v>
      </c>
      <c r="DE15" t="s">
        <v>41</v>
      </c>
      <c r="DF15" t="s">
        <v>42</v>
      </c>
    </row>
    <row r="16" spans="1:110" x14ac:dyDescent="0.3">
      <c r="A16" s="25" t="s">
        <v>58</v>
      </c>
      <c r="B16" s="25" t="s">
        <v>59</v>
      </c>
      <c r="C16" s="26" t="s">
        <v>60</v>
      </c>
      <c r="D16" s="26">
        <v>2025</v>
      </c>
      <c r="E16" s="26" t="s">
        <v>54</v>
      </c>
      <c r="F16" s="27" t="s">
        <v>61</v>
      </c>
      <c r="G16" s="28">
        <v>0</v>
      </c>
      <c r="H16" s="29">
        <v>0</v>
      </c>
      <c r="I16" s="29">
        <v>106146</v>
      </c>
      <c r="J16" s="29">
        <v>0</v>
      </c>
      <c r="K16" s="29">
        <v>0</v>
      </c>
      <c r="L16" s="29">
        <v>0</v>
      </c>
      <c r="M16" s="29">
        <v>0</v>
      </c>
      <c r="N16" s="30">
        <v>10614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116760</v>
      </c>
      <c r="DC16" t="s">
        <v>40</v>
      </c>
      <c r="DD16" t="s">
        <v>35</v>
      </c>
      <c r="DE16" t="s">
        <v>41</v>
      </c>
      <c r="DF16" t="s">
        <v>42</v>
      </c>
    </row>
    <row r="17" spans="1:110" x14ac:dyDescent="0.3">
      <c r="A17" s="25" t="s">
        <v>58</v>
      </c>
      <c r="B17" s="25" t="s">
        <v>62</v>
      </c>
      <c r="C17" s="26" t="s">
        <v>63</v>
      </c>
      <c r="D17" s="26">
        <v>2025</v>
      </c>
      <c r="E17" s="26" t="s">
        <v>54</v>
      </c>
      <c r="F17" s="27" t="s">
        <v>61</v>
      </c>
      <c r="G17" s="28">
        <v>0</v>
      </c>
      <c r="H17" s="29">
        <v>0</v>
      </c>
      <c r="I17" s="29">
        <v>115698</v>
      </c>
      <c r="J17" s="29">
        <v>0</v>
      </c>
      <c r="K17" s="29">
        <v>3593</v>
      </c>
      <c r="L17" s="29">
        <v>0</v>
      </c>
      <c r="M17" s="29">
        <v>0</v>
      </c>
      <c r="N17" s="30">
        <v>11929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131220</v>
      </c>
      <c r="DC17" t="s">
        <v>40</v>
      </c>
      <c r="DD17" t="s">
        <v>35</v>
      </c>
      <c r="DE17" t="s">
        <v>41</v>
      </c>
      <c r="DF17" t="s">
        <v>42</v>
      </c>
    </row>
    <row r="18" spans="1:110" x14ac:dyDescent="0.3">
      <c r="A18" s="25" t="s">
        <v>58</v>
      </c>
      <c r="B18" s="25" t="s">
        <v>64</v>
      </c>
      <c r="C18" s="26" t="s">
        <v>65</v>
      </c>
      <c r="D18" s="26">
        <v>2025</v>
      </c>
      <c r="E18" s="26" t="s">
        <v>46</v>
      </c>
      <c r="F18" s="27" t="s">
        <v>61</v>
      </c>
      <c r="G18" s="28">
        <v>0</v>
      </c>
      <c r="H18" s="29">
        <v>30384</v>
      </c>
      <c r="I18" s="29">
        <v>32465</v>
      </c>
      <c r="J18" s="29">
        <v>0</v>
      </c>
      <c r="K18" s="29">
        <v>1989</v>
      </c>
      <c r="L18" s="29">
        <v>0</v>
      </c>
      <c r="M18" s="29">
        <v>0</v>
      </c>
      <c r="N18" s="30">
        <v>5800</v>
      </c>
      <c r="O18" s="31" t="s">
        <v>47</v>
      </c>
      <c r="P18" s="32">
        <v>0</v>
      </c>
      <c r="Q18" s="32">
        <v>0</v>
      </c>
      <c r="R18" s="32">
        <v>3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3">
        <f t="shared" si="0"/>
        <v>3</v>
      </c>
      <c r="Y18" s="34">
        <f t="shared" si="1"/>
        <v>70638</v>
      </c>
      <c r="DC18" t="s">
        <v>40</v>
      </c>
      <c r="DD18" t="s">
        <v>35</v>
      </c>
      <c r="DE18" t="s">
        <v>41</v>
      </c>
      <c r="DF18" t="s">
        <v>42</v>
      </c>
    </row>
    <row r="19" spans="1:110" x14ac:dyDescent="0.3">
      <c r="A19" s="25" t="s">
        <v>48</v>
      </c>
      <c r="B19" s="25" t="s">
        <v>66</v>
      </c>
      <c r="C19" s="26" t="s">
        <v>67</v>
      </c>
      <c r="D19" s="26">
        <v>2025</v>
      </c>
      <c r="E19" s="26" t="s">
        <v>46</v>
      </c>
      <c r="F19" s="27" t="s">
        <v>39</v>
      </c>
      <c r="G19" s="28">
        <v>0</v>
      </c>
      <c r="H19" s="29">
        <v>131352</v>
      </c>
      <c r="I19" s="29">
        <v>427528</v>
      </c>
      <c r="J19" s="29">
        <v>0</v>
      </c>
      <c r="K19" s="29">
        <v>0</v>
      </c>
      <c r="L19" s="29">
        <v>0</v>
      </c>
      <c r="M19" s="29">
        <v>83000</v>
      </c>
      <c r="N19" s="30">
        <v>62100</v>
      </c>
      <c r="O19" s="31" t="s">
        <v>47</v>
      </c>
      <c r="P19" s="32">
        <v>0</v>
      </c>
      <c r="Q19" s="32">
        <v>0</v>
      </c>
      <c r="R19" s="32">
        <v>8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3">
        <f t="shared" si="0"/>
        <v>8</v>
      </c>
      <c r="Y19" s="34">
        <f t="shared" si="1"/>
        <v>703980</v>
      </c>
      <c r="DC19" t="s">
        <v>40</v>
      </c>
      <c r="DD19" t="s">
        <v>35</v>
      </c>
      <c r="DE19" t="s">
        <v>41</v>
      </c>
      <c r="DF19" t="s">
        <v>42</v>
      </c>
    </row>
    <row r="20" spans="1:110" x14ac:dyDescent="0.3">
      <c r="A20" s="25" t="s">
        <v>68</v>
      </c>
      <c r="B20" s="25" t="s">
        <v>69</v>
      </c>
      <c r="C20" s="26" t="s">
        <v>70</v>
      </c>
      <c r="D20" s="26">
        <v>2025</v>
      </c>
      <c r="E20" s="26" t="s">
        <v>46</v>
      </c>
      <c r="F20" s="27" t="s">
        <v>55</v>
      </c>
      <c r="G20" s="28">
        <v>0</v>
      </c>
      <c r="H20" s="29">
        <v>93828</v>
      </c>
      <c r="I20" s="29">
        <v>42178</v>
      </c>
      <c r="J20" s="29">
        <v>0</v>
      </c>
      <c r="K20" s="29">
        <v>0</v>
      </c>
      <c r="L20" s="29">
        <v>0</v>
      </c>
      <c r="M20" s="29">
        <v>0</v>
      </c>
      <c r="N20" s="30">
        <v>12753</v>
      </c>
      <c r="O20" s="31" t="s">
        <v>47</v>
      </c>
      <c r="P20" s="32">
        <v>0</v>
      </c>
      <c r="Q20" s="32">
        <v>0</v>
      </c>
      <c r="R20" s="32">
        <v>5</v>
      </c>
      <c r="S20" s="32">
        <v>3</v>
      </c>
      <c r="T20" s="32">
        <v>0</v>
      </c>
      <c r="U20" s="32">
        <v>0</v>
      </c>
      <c r="V20" s="32">
        <v>0</v>
      </c>
      <c r="W20" s="32">
        <v>0</v>
      </c>
      <c r="X20" s="33">
        <f t="shared" si="0"/>
        <v>8</v>
      </c>
      <c r="Y20" s="34">
        <f t="shared" si="1"/>
        <v>148759</v>
      </c>
      <c r="DC20" t="s">
        <v>40</v>
      </c>
      <c r="DD20" t="s">
        <v>35</v>
      </c>
      <c r="DE20" t="s">
        <v>41</v>
      </c>
      <c r="DF20" t="s">
        <v>42</v>
      </c>
    </row>
    <row r="21" spans="1:110" x14ac:dyDescent="0.3">
      <c r="A21" s="25" t="s">
        <v>58</v>
      </c>
      <c r="B21" s="25" t="s">
        <v>71</v>
      </c>
      <c r="C21" s="26" t="s">
        <v>72</v>
      </c>
      <c r="D21" s="26">
        <v>2025</v>
      </c>
      <c r="E21" s="26" t="s">
        <v>73</v>
      </c>
      <c r="F21" s="27" t="s">
        <v>61</v>
      </c>
      <c r="G21" s="28">
        <v>162444</v>
      </c>
      <c r="H21" s="29">
        <v>305100</v>
      </c>
      <c r="I21" s="29">
        <v>154905</v>
      </c>
      <c r="J21" s="29">
        <v>0</v>
      </c>
      <c r="K21" s="29">
        <v>18845</v>
      </c>
      <c r="L21" s="29">
        <v>0</v>
      </c>
      <c r="M21" s="29">
        <v>0</v>
      </c>
      <c r="N21" s="30">
        <v>59148</v>
      </c>
      <c r="O21" s="31" t="s">
        <v>47</v>
      </c>
      <c r="P21" s="32">
        <v>0</v>
      </c>
      <c r="Q21" s="32">
        <v>13</v>
      </c>
      <c r="R21" s="32">
        <v>13</v>
      </c>
      <c r="S21" s="32">
        <v>2</v>
      </c>
      <c r="T21" s="32">
        <v>0</v>
      </c>
      <c r="U21" s="32">
        <v>0</v>
      </c>
      <c r="V21" s="32">
        <v>0</v>
      </c>
      <c r="W21" s="32">
        <v>0</v>
      </c>
      <c r="X21" s="33">
        <f t="shared" si="0"/>
        <v>28</v>
      </c>
      <c r="Y21" s="34">
        <f t="shared" si="1"/>
        <v>700442</v>
      </c>
      <c r="DC21" t="s">
        <v>40</v>
      </c>
      <c r="DD21" t="s">
        <v>35</v>
      </c>
      <c r="DE21" t="s">
        <v>41</v>
      </c>
      <c r="DF21" t="s">
        <v>42</v>
      </c>
    </row>
    <row r="22" spans="1:110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  <c r="DC22" t="s">
        <v>40</v>
      </c>
      <c r="DD22" t="s">
        <v>35</v>
      </c>
      <c r="DE22" t="s">
        <v>41</v>
      </c>
      <c r="DF22" t="s">
        <v>42</v>
      </c>
    </row>
    <row r="23" spans="1:110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  <c r="DC23" t="s">
        <v>40</v>
      </c>
      <c r="DD23" t="s">
        <v>35</v>
      </c>
      <c r="DE23" t="s">
        <v>41</v>
      </c>
      <c r="DF23" t="s">
        <v>42</v>
      </c>
    </row>
    <row r="24" spans="1:110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  <c r="DC24" t="s">
        <v>40</v>
      </c>
      <c r="DD24" t="s">
        <v>35</v>
      </c>
      <c r="DE24" t="s">
        <v>41</v>
      </c>
      <c r="DF24" t="s">
        <v>42</v>
      </c>
    </row>
    <row r="25" spans="1:110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  <c r="DC25" t="s">
        <v>40</v>
      </c>
      <c r="DD25" t="s">
        <v>35</v>
      </c>
      <c r="DE25" t="s">
        <v>41</v>
      </c>
      <c r="DF25" t="s">
        <v>42</v>
      </c>
    </row>
    <row r="26" spans="1:110" x14ac:dyDescent="0.3">
      <c r="A26" s="25"/>
      <c r="B26" s="25"/>
      <c r="C26" s="26"/>
      <c r="D26" s="26"/>
      <c r="E26" s="26"/>
      <c r="F26" s="27" t="s">
        <v>39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  <c r="DC26" t="s">
        <v>40</v>
      </c>
      <c r="DD26" t="s">
        <v>35</v>
      </c>
      <c r="DE26" t="s">
        <v>41</v>
      </c>
      <c r="DF26" t="s">
        <v>42</v>
      </c>
    </row>
    <row r="27" spans="1:110" x14ac:dyDescent="0.3">
      <c r="A27" s="25"/>
      <c r="B27" s="25"/>
      <c r="C27" s="26"/>
      <c r="D27" s="26"/>
      <c r="E27" s="26"/>
      <c r="F27" s="27" t="s">
        <v>39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  <c r="DC27" t="s">
        <v>40</v>
      </c>
      <c r="DD27" t="s">
        <v>35</v>
      </c>
      <c r="DE27" t="s">
        <v>41</v>
      </c>
      <c r="DF27" t="s">
        <v>42</v>
      </c>
    </row>
    <row r="28" spans="1:110" x14ac:dyDescent="0.3">
      <c r="A28" s="25"/>
      <c r="B28" s="25"/>
      <c r="C28" s="26"/>
      <c r="D28" s="26"/>
      <c r="E28" s="26"/>
      <c r="F28" s="27" t="s">
        <v>39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  <c r="DC28" t="s">
        <v>40</v>
      </c>
      <c r="DD28" t="s">
        <v>35</v>
      </c>
      <c r="DE28" t="s">
        <v>41</v>
      </c>
      <c r="DF28" t="s">
        <v>42</v>
      </c>
    </row>
    <row r="29" spans="1:110" x14ac:dyDescent="0.3">
      <c r="A29" s="25"/>
      <c r="B29" s="25"/>
      <c r="C29" s="26"/>
      <c r="D29" s="26"/>
      <c r="E29" s="26"/>
      <c r="F29" s="27" t="s">
        <v>39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  <c r="DC29" t="s">
        <v>40</v>
      </c>
      <c r="DD29" t="s">
        <v>35</v>
      </c>
      <c r="DE29" t="s">
        <v>41</v>
      </c>
      <c r="DF29" t="s">
        <v>42</v>
      </c>
    </row>
    <row r="30" spans="1:110" x14ac:dyDescent="0.3">
      <c r="A30" s="25"/>
      <c r="B30" s="25"/>
      <c r="C30" s="26"/>
      <c r="D30" s="26"/>
      <c r="E30" s="26"/>
      <c r="F30" s="27" t="s">
        <v>39</v>
      </c>
      <c r="G30" s="28"/>
      <c r="H30" s="29"/>
      <c r="I30" s="29"/>
      <c r="J30" s="29"/>
      <c r="K30" s="29"/>
      <c r="L30" s="29"/>
      <c r="M30" s="29"/>
      <c r="N30" s="30"/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0</v>
      </c>
      <c r="DC30" t="s">
        <v>40</v>
      </c>
      <c r="DD30" t="s">
        <v>35</v>
      </c>
      <c r="DE30" t="s">
        <v>41</v>
      </c>
      <c r="DF30" t="s">
        <v>42</v>
      </c>
    </row>
    <row r="31" spans="1:110" x14ac:dyDescent="0.3">
      <c r="A31" s="25"/>
      <c r="B31" s="25"/>
      <c r="C31" s="26"/>
      <c r="D31" s="26"/>
      <c r="E31" s="26"/>
      <c r="F31" s="27" t="s">
        <v>39</v>
      </c>
      <c r="G31" s="28"/>
      <c r="H31" s="29"/>
      <c r="I31" s="29"/>
      <c r="J31" s="29"/>
      <c r="K31" s="29"/>
      <c r="L31" s="29"/>
      <c r="M31" s="29"/>
      <c r="N31" s="30"/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0</v>
      </c>
      <c r="DC31" t="s">
        <v>40</v>
      </c>
      <c r="DD31" t="s">
        <v>35</v>
      </c>
      <c r="DE31" t="s">
        <v>41</v>
      </c>
      <c r="DF31" t="s">
        <v>42</v>
      </c>
    </row>
  </sheetData>
  <autoFilter ref="A10:Y10" xr:uid="{2C92B102-F0E4-4ACA-BB32-DE1972CDA5F5}"/>
  <conditionalFormatting sqref="D11:D31">
    <cfRule type="expression" dxfId="2" priority="1">
      <formula>OR($D11&gt;2025,AND($D11&lt;2025,$D11&lt;&gt;""))</formula>
    </cfRule>
  </conditionalFormatting>
  <conditionalFormatting sqref="Y11:Y31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1 M11:M31 K11:K31 I11:I31 G11:G31" xr:uid="{F72016ED-35E2-4F2B-87FF-E42611DF8794}">
      <formula1>"FMR, Actual Rent"</formula1>
    </dataValidation>
    <dataValidation type="list" allowBlank="1" showInputMessage="1" showErrorMessage="1" sqref="F11:F31" xr:uid="{B29B5DB7-35B6-415A-B500-A42CB2CDCA24}">
      <formula1>"DV, YHDP"</formula1>
    </dataValidation>
    <dataValidation type="list" allowBlank="1" showInputMessage="1" showErrorMessage="1" sqref="E11:E31" xr:uid="{D7AFEF09-FAFF-4F28-8799-7D3516AF2AA7}">
      <formula1>"PH, TH, Joint TH &amp; PH-RRH, HMIS, SSO, TRA, PRA, SRA, S+C/SRO"</formula1>
    </dataValidation>
    <dataValidation allowBlank="1" showErrorMessage="1" sqref="A10:Y10" xr:uid="{4C69B9BB-B193-4170-9E6C-E0278B009F3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2024-08-01T18:27:06Z</dcterms:created>
  <dcterms:modified xsi:type="dcterms:W3CDTF">2024-08-01T18:55:14Z</dcterms:modified>
</cp:coreProperties>
</file>