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Downloads\GIW Revised\2024 GIW Data Universe - Ready to split - Revised GIWs - Tabs Created.xlsx 2024-08-01 14-27-04\sub\"/>
    </mc:Choice>
  </mc:AlternateContent>
  <xr:revisionPtr revIDLastSave="0" documentId="13_ncr:1_{512E7975-29A6-47CD-9C4B-12B7387F9965}" xr6:coauthVersionLast="47" xr6:coauthVersionMax="47" xr10:uidLastSave="{00000000-0000-0000-0000-000000000000}"/>
  <bookViews>
    <workbookView xWindow="768" yWindow="768" windowWidth="23220" windowHeight="12720" xr2:uid="{96EEEDE7-66F5-4486-9FB3-6D9A753BA7A9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1" i="1" l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B5" i="1" s="1"/>
  <c r="C5" i="1" s="1"/>
  <c r="X21" i="1"/>
  <c r="Y20" i="1"/>
  <c r="B6" i="1" s="1"/>
  <c r="C6" i="1" s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3" i="1"/>
  <c r="B1" i="1"/>
  <c r="B4" i="1"/>
  <c r="B2" i="1"/>
  <c r="B7" i="1" l="1"/>
</calcChain>
</file>

<file path=xl/sharedStrings.xml><?xml version="1.0" encoding="utf-8"?>
<sst xmlns="http://schemas.openxmlformats.org/spreadsheetml/2006/main" count="190" uniqueCount="76">
  <si>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</si>
  <si>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</si>
  <si>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</si>
  <si>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</si>
  <si>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</si>
  <si>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</si>
  <si>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</si>
  <si>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</si>
  <si>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</si>
  <si>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</si>
  <si>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</si>
  <si>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</si>
  <si>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</si>
  <si>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</si>
  <si>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</si>
  <si>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</si>
  <si>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</si>
  <si>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</si>
  <si>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</si>
  <si>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</si>
  <si>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</si>
  <si>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</si>
  <si>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</si>
  <si>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</si>
  <si>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</si>
  <si>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</si>
  <si>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</si>
  <si>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</si>
  <si>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</si>
  <si>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</si>
  <si>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</si>
  <si>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</si>
  <si>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</si>
  <si>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</si>
  <si>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</si>
  <si>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VA-521</t>
  </si>
  <si>
    <t>Commonwealth of Virginia</t>
  </si>
  <si>
    <t>HMIS Fy 2023</t>
  </si>
  <si>
    <t>VA0086L3F212316</t>
  </si>
  <si>
    <t/>
  </si>
  <si>
    <t>Richmond</t>
  </si>
  <si>
    <t>Virginia Balance of State CoC</t>
  </si>
  <si>
    <t>Commonwealth of Virginia-Virginia Department of Housing and Community Development</t>
  </si>
  <si>
    <t>People Incorporated of Virginia</t>
  </si>
  <si>
    <t>Foothills PSH Renewal 2023</t>
  </si>
  <si>
    <t>VA0285L3F212307</t>
  </si>
  <si>
    <t>PH</t>
  </si>
  <si>
    <t>Commonwealth Catholic Charities</t>
  </si>
  <si>
    <t>Crater PSH</t>
  </si>
  <si>
    <t>VA0317L3F212306</t>
  </si>
  <si>
    <t>New River Community Action Inc</t>
  </si>
  <si>
    <t>NRCA BOS CoC RRH Renewal application FY23</t>
  </si>
  <si>
    <t>VA0364L3F212305</t>
  </si>
  <si>
    <t>FMR</t>
  </si>
  <si>
    <t>Valley Community Services Board</t>
  </si>
  <si>
    <t>VCSB PSH FY23</t>
  </si>
  <si>
    <t>VA0387L3F212304</t>
  </si>
  <si>
    <t>VCSB RRH FY23</t>
  </si>
  <si>
    <t>VA0388L3F212304</t>
  </si>
  <si>
    <t>BOS COORDINATED ENTRY 2023</t>
  </si>
  <si>
    <t>VA0432L3F212302</t>
  </si>
  <si>
    <t>SSO</t>
  </si>
  <si>
    <t>Family Crisis Support Services, Inc</t>
  </si>
  <si>
    <t>DV Bonus Renewal 2023</t>
  </si>
  <si>
    <t>VA0433D3F212302</t>
  </si>
  <si>
    <t>DV</t>
  </si>
  <si>
    <t>St. Joseph's Villa</t>
  </si>
  <si>
    <t>SJV YHDP Renewal Application FY2023</t>
  </si>
  <si>
    <t>VA0440Y3F212301</t>
  </si>
  <si>
    <t>YHDP</t>
  </si>
  <si>
    <t>SJV YHDP TH/RRH Renewal FY23</t>
  </si>
  <si>
    <t>VA0441Y3F212301</t>
  </si>
  <si>
    <t>Joint TH &amp; PH-RRH</t>
  </si>
  <si>
    <t>NEW DIRECTIONS CENTER INC</t>
  </si>
  <si>
    <t>NDC PH-RRH with DV Bonus Renewaal</t>
  </si>
  <si>
    <t>VA0464D3F212301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</si>
</sst>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FE764-3B5C-4393-B654-F41371157F68}">
  <sheetPr codeName="Sheet150">
    <pageSetUpPr fitToPage="1"/>
  </sheetPr>
  <dimension ref="A1:DF31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  <col min="97" max="106" width="0" hidden="1" customWidth="1"/>
    <col min="107" max="107" width="9.109375" hidden="1" customWidth="1"/>
    <col min="108" max="108" width="6.88671875" hidden="1" customWidth="1"/>
    <col min="109" max="109" width="24.88671875" hidden="1" customWidth="1"/>
    <col min="110" max="110" width="75" hidden="1" customWidth="1"/>
    <col min="111" max="111" width="0" hidden="1" customWidth="1"/>
  </cols>
  <sheetData>
    <row r="1" spans="1:110" ht="15" customHeight="1" x14ac:dyDescent="0.3">
      <c r="A1" s="35" t="s">
        <v>0</v>
      </c>
      <c r="B1" s="1" t="str">
        <f ca="1">INDIRECT("$DC$11")</f>
        <v>Richmond</v>
      </c>
      <c r="C1" s="2"/>
      <c r="D1" s="2"/>
      <c r="E1" s="2"/>
      <c r="F1" s="2"/>
      <c r="G1" s="2"/>
      <c r="H1" s="3"/>
    </row>
    <row r="2" spans="1:110" ht="15" customHeight="1" x14ac:dyDescent="0.3">
      <c r="A2" s="35" t="s">
        <v>1</v>
      </c>
      <c r="B2" s="1" t="str">
        <f ca="1">INDIRECT("$DD$11")</f>
        <v>VA-521</v>
      </c>
      <c r="C2" s="2"/>
      <c r="D2" s="2"/>
      <c r="E2" s="2"/>
      <c r="F2" s="2"/>
      <c r="G2" s="2"/>
      <c r="H2" s="3"/>
    </row>
    <row r="3" spans="1:110" ht="15" customHeight="1" x14ac:dyDescent="0.3">
      <c r="A3" s="36" t="s">
        <v>2</v>
      </c>
      <c r="B3" s="1" t="str">
        <f ca="1">INDIRECT("$DE$11")</f>
        <v>Virginia Balance of State CoC</v>
      </c>
      <c r="C3" s="2"/>
      <c r="D3" s="2"/>
      <c r="E3" s="2"/>
      <c r="F3" s="2"/>
      <c r="G3" s="2"/>
      <c r="H3" s="3"/>
    </row>
    <row r="4" spans="1:110" ht="15" customHeight="1" x14ac:dyDescent="0.3">
      <c r="A4" s="36" t="s">
        <v>3</v>
      </c>
      <c r="B4" s="1" t="str">
        <f ca="1">INDIRECT("$DF$11")</f>
        <v>Commonwealth of Virginia-Virginia Department of Housing and Community Development</v>
      </c>
      <c r="C4" s="2"/>
      <c r="D4" s="2"/>
      <c r="E4" s="2"/>
      <c r="F4" s="2"/>
      <c r="G4" s="2"/>
      <c r="H4" s="3"/>
    </row>
    <row r="5" spans="1:110" ht="15" customHeight="1" x14ac:dyDescent="0.3">
      <c r="A5" s="4" t="s">
        <v>4</v>
      </c>
      <c r="B5" s="5">
        <f ca="1">SUMIF(OFFSET(F10,1,0,500,1),"DV",OFFSET(Y10,1,0,500,1))</f>
        <v>389528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110" ht="15" customHeight="1" x14ac:dyDescent="0.3">
      <c r="A6" s="4" t="s">
        <v>5</v>
      </c>
      <c r="B6" s="5">
        <f ca="1">SUMIF(OFFSET(F10,1,0,500,1),"YHDP",OFFSET(Y10,1,0,500,1))</f>
        <v>771881</v>
      </c>
      <c r="C6" s="6" t="str">
        <f ca="1">IF(B6&gt;0,"(Reallocation Restriction)","")</f>
        <v>(Reallocation Restriction)</v>
      </c>
      <c r="D6" s="7"/>
      <c r="E6" s="7"/>
      <c r="F6" s="7"/>
      <c r="G6" s="7"/>
      <c r="H6" s="8"/>
    </row>
    <row r="7" spans="1:110" ht="15" customHeight="1" x14ac:dyDescent="0.3">
      <c r="A7" s="36" t="s">
        <v>6</v>
      </c>
      <c r="B7" s="9">
        <f ca="1">SUM(OFFSET(Y10,1,0,500,1))</f>
        <v>2517413</v>
      </c>
      <c r="C7" s="10"/>
      <c r="D7" s="10"/>
      <c r="E7" s="10"/>
      <c r="F7" s="10"/>
      <c r="G7" s="10"/>
      <c r="H7" s="11"/>
    </row>
    <row r="8" spans="1:110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110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110" ht="28.95" customHeight="1" x14ac:dyDescent="0.3">
      <c r="A10" s="37" t="s">
        <v>10</v>
      </c>
      <c r="B10" s="37" t="s">
        <v>11</v>
      </c>
      <c r="C10" s="37" t="s">
        <v>12</v>
      </c>
      <c r="D10" s="37" t="s">
        <v>13</v>
      </c>
      <c r="E10" s="38" t="s">
        <v>14</v>
      </c>
      <c r="F10" s="24" t="s">
        <v>15</v>
      </c>
      <c r="G10" s="39" t="s">
        <v>16</v>
      </c>
      <c r="H10" s="37" t="s">
        <v>17</v>
      </c>
      <c r="I10" s="37" t="s">
        <v>18</v>
      </c>
      <c r="J10" s="37" t="s">
        <v>19</v>
      </c>
      <c r="K10" s="37" t="s">
        <v>20</v>
      </c>
      <c r="L10" s="37" t="s">
        <v>21</v>
      </c>
      <c r="M10" s="37" t="s">
        <v>22</v>
      </c>
      <c r="N10" s="40" t="s">
        <v>23</v>
      </c>
      <c r="O10" s="41" t="s">
        <v>24</v>
      </c>
      <c r="P10" s="37" t="s">
        <v>25</v>
      </c>
      <c r="Q10" s="37" t="s">
        <v>26</v>
      </c>
      <c r="R10" s="37" t="s">
        <v>27</v>
      </c>
      <c r="S10" s="37" t="s">
        <v>28</v>
      </c>
      <c r="T10" s="37" t="s">
        <v>29</v>
      </c>
      <c r="U10" s="37" t="s">
        <v>30</v>
      </c>
      <c r="V10" s="37" t="s">
        <v>31</v>
      </c>
      <c r="W10" s="37" t="s">
        <v>32</v>
      </c>
      <c r="X10" s="40" t="s">
        <v>33</v>
      </c>
      <c r="Y10" s="42" t="s">
        <v>34</v>
      </c>
    </row>
    <row r="11" spans="1:110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20</v>
      </c>
      <c r="F11" s="27" t="s">
        <v>39</v>
      </c>
      <c r="G11" s="28">
        <v>0</v>
      </c>
      <c r="H11" s="29">
        <v>0</v>
      </c>
      <c r="I11" s="29">
        <v>0</v>
      </c>
      <c r="J11" s="29">
        <v>0</v>
      </c>
      <c r="K11" s="29">
        <v>141301</v>
      </c>
      <c r="L11" s="29">
        <v>0</v>
      </c>
      <c r="M11" s="29">
        <v>0</v>
      </c>
      <c r="N11" s="30">
        <v>0</v>
      </c>
      <c r="O11" s="31"/>
      <c r="P11" s="32"/>
      <c r="Q11" s="32"/>
      <c r="R11" s="32"/>
      <c r="S11" s="32"/>
      <c r="T11" s="32"/>
      <c r="U11" s="32"/>
      <c r="V11" s="32"/>
      <c r="W11" s="32"/>
      <c r="X11" s="33">
        <f t="shared" ref="X11:X31" si="0">SUM(P11:W11)</f>
        <v>0</v>
      </c>
      <c r="Y11" s="34">
        <f t="shared" ref="Y11:Y31" si="1">SUM(G11:N11)</f>
        <v>141301</v>
      </c>
      <c r="DC11" t="s">
        <v>40</v>
      </c>
      <c r="DD11" t="s">
        <v>35</v>
      </c>
      <c r="DE11" t="s">
        <v>41</v>
      </c>
      <c r="DF11" t="s">
        <v>42</v>
      </c>
    </row>
    <row r="12" spans="1:110" x14ac:dyDescent="0.3">
      <c r="A12" s="25" t="s">
        <v>43</v>
      </c>
      <c r="B12" s="25" t="s">
        <v>44</v>
      </c>
      <c r="C12" s="26" t="s">
        <v>45</v>
      </c>
      <c r="D12" s="26">
        <v>2025</v>
      </c>
      <c r="E12" s="26" t="s">
        <v>46</v>
      </c>
      <c r="F12" s="27" t="s">
        <v>39</v>
      </c>
      <c r="G12" s="28">
        <v>171960</v>
      </c>
      <c r="H12" s="29">
        <v>0</v>
      </c>
      <c r="I12" s="29">
        <v>62673</v>
      </c>
      <c r="J12" s="29">
        <v>0</v>
      </c>
      <c r="K12" s="29">
        <v>0</v>
      </c>
      <c r="L12" s="29">
        <v>0</v>
      </c>
      <c r="M12" s="29">
        <v>0</v>
      </c>
      <c r="N12" s="30">
        <v>21759</v>
      </c>
      <c r="O12" s="31"/>
      <c r="P12" s="32"/>
      <c r="Q12" s="32"/>
      <c r="R12" s="32"/>
      <c r="S12" s="32"/>
      <c r="T12" s="32"/>
      <c r="U12" s="32"/>
      <c r="V12" s="32"/>
      <c r="W12" s="32"/>
      <c r="X12" s="33">
        <f t="shared" si="0"/>
        <v>0</v>
      </c>
      <c r="Y12" s="34">
        <f t="shared" si="1"/>
        <v>256392</v>
      </c>
      <c r="DC12" t="s">
        <v>40</v>
      </c>
      <c r="DD12" t="s">
        <v>35</v>
      </c>
      <c r="DE12" t="s">
        <v>41</v>
      </c>
      <c r="DF12" t="s">
        <v>42</v>
      </c>
    </row>
    <row r="13" spans="1:110" x14ac:dyDescent="0.3">
      <c r="A13" s="25" t="s">
        <v>47</v>
      </c>
      <c r="B13" s="25" t="s">
        <v>48</v>
      </c>
      <c r="C13" s="26" t="s">
        <v>49</v>
      </c>
      <c r="D13" s="26">
        <v>2025</v>
      </c>
      <c r="E13" s="26" t="s">
        <v>46</v>
      </c>
      <c r="F13" s="27" t="s">
        <v>39</v>
      </c>
      <c r="G13" s="28">
        <v>218722</v>
      </c>
      <c r="H13" s="29">
        <v>0</v>
      </c>
      <c r="I13" s="29">
        <v>105499</v>
      </c>
      <c r="J13" s="29">
        <v>24920</v>
      </c>
      <c r="K13" s="29">
        <v>0</v>
      </c>
      <c r="L13" s="29">
        <v>0</v>
      </c>
      <c r="M13" s="29">
        <v>0</v>
      </c>
      <c r="N13" s="30">
        <v>23540</v>
      </c>
      <c r="O13" s="31"/>
      <c r="P13" s="32"/>
      <c r="Q13" s="32"/>
      <c r="R13" s="32"/>
      <c r="S13" s="32"/>
      <c r="T13" s="32"/>
      <c r="U13" s="32"/>
      <c r="V13" s="32"/>
      <c r="W13" s="32"/>
      <c r="X13" s="33">
        <f t="shared" si="0"/>
        <v>0</v>
      </c>
      <c r="Y13" s="34">
        <f t="shared" si="1"/>
        <v>372681</v>
      </c>
      <c r="DC13" t="s">
        <v>40</v>
      </c>
      <c r="DD13" t="s">
        <v>35</v>
      </c>
      <c r="DE13" t="s">
        <v>41</v>
      </c>
      <c r="DF13" t="s">
        <v>42</v>
      </c>
    </row>
    <row r="14" spans="1:110" x14ac:dyDescent="0.3">
      <c r="A14" s="25" t="s">
        <v>50</v>
      </c>
      <c r="B14" s="25" t="s">
        <v>51</v>
      </c>
      <c r="C14" s="26" t="s">
        <v>52</v>
      </c>
      <c r="D14" s="26">
        <v>2025</v>
      </c>
      <c r="E14" s="26" t="s">
        <v>46</v>
      </c>
      <c r="F14" s="27" t="s">
        <v>39</v>
      </c>
      <c r="G14" s="28">
        <v>0</v>
      </c>
      <c r="H14" s="29">
        <v>49296</v>
      </c>
      <c r="I14" s="29">
        <v>46619</v>
      </c>
      <c r="J14" s="29">
        <v>0</v>
      </c>
      <c r="K14" s="29">
        <v>250</v>
      </c>
      <c r="L14" s="29">
        <v>0</v>
      </c>
      <c r="M14" s="29">
        <v>0</v>
      </c>
      <c r="N14" s="30">
        <v>9091</v>
      </c>
      <c r="O14" s="31" t="s">
        <v>53</v>
      </c>
      <c r="P14" s="32">
        <v>0</v>
      </c>
      <c r="Q14" s="32">
        <v>0</v>
      </c>
      <c r="R14" s="32">
        <v>3</v>
      </c>
      <c r="S14" s="32">
        <v>2</v>
      </c>
      <c r="T14" s="32">
        <v>0</v>
      </c>
      <c r="U14" s="32">
        <v>0</v>
      </c>
      <c r="V14" s="32">
        <v>0</v>
      </c>
      <c r="W14" s="32">
        <v>0</v>
      </c>
      <c r="X14" s="33">
        <f t="shared" si="0"/>
        <v>5</v>
      </c>
      <c r="Y14" s="34">
        <f t="shared" si="1"/>
        <v>105256</v>
      </c>
      <c r="DC14" t="s">
        <v>40</v>
      </c>
      <c r="DD14" t="s">
        <v>35</v>
      </c>
      <c r="DE14" t="s">
        <v>41</v>
      </c>
      <c r="DF14" t="s">
        <v>42</v>
      </c>
    </row>
    <row r="15" spans="1:110" x14ac:dyDescent="0.3">
      <c r="A15" s="25" t="s">
        <v>54</v>
      </c>
      <c r="B15" s="25" t="s">
        <v>55</v>
      </c>
      <c r="C15" s="26" t="s">
        <v>56</v>
      </c>
      <c r="D15" s="26">
        <v>2025</v>
      </c>
      <c r="E15" s="26" t="s">
        <v>46</v>
      </c>
      <c r="F15" s="27" t="s">
        <v>39</v>
      </c>
      <c r="G15" s="28">
        <v>0</v>
      </c>
      <c r="H15" s="29">
        <v>208908</v>
      </c>
      <c r="I15" s="29">
        <v>20410</v>
      </c>
      <c r="J15" s="29">
        <v>0</v>
      </c>
      <c r="K15" s="29">
        <v>0</v>
      </c>
      <c r="L15" s="29">
        <v>0</v>
      </c>
      <c r="M15" s="29">
        <v>0</v>
      </c>
      <c r="N15" s="30">
        <v>15430</v>
      </c>
      <c r="O15" s="31" t="s">
        <v>53</v>
      </c>
      <c r="P15" s="32">
        <v>0</v>
      </c>
      <c r="Q15" s="32">
        <v>0</v>
      </c>
      <c r="R15" s="32">
        <v>10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3">
        <f t="shared" si="0"/>
        <v>10</v>
      </c>
      <c r="Y15" s="34">
        <f t="shared" si="1"/>
        <v>244748</v>
      </c>
      <c r="DC15" t="s">
        <v>40</v>
      </c>
      <c r="DD15" t="s">
        <v>35</v>
      </c>
      <c r="DE15" t="s">
        <v>41</v>
      </c>
      <c r="DF15" t="s">
        <v>42</v>
      </c>
    </row>
    <row r="16" spans="1:110" x14ac:dyDescent="0.3">
      <c r="A16" s="25" t="s">
        <v>54</v>
      </c>
      <c r="B16" s="25" t="s">
        <v>57</v>
      </c>
      <c r="C16" s="26" t="s">
        <v>58</v>
      </c>
      <c r="D16" s="26">
        <v>2025</v>
      </c>
      <c r="E16" s="26" t="s">
        <v>46</v>
      </c>
      <c r="F16" s="27" t="s">
        <v>39</v>
      </c>
      <c r="G16" s="28">
        <v>0</v>
      </c>
      <c r="H16" s="29">
        <v>57420</v>
      </c>
      <c r="I16" s="29">
        <v>52200</v>
      </c>
      <c r="J16" s="29">
        <v>0</v>
      </c>
      <c r="K16" s="29">
        <v>0</v>
      </c>
      <c r="L16" s="29">
        <v>0</v>
      </c>
      <c r="M16" s="29">
        <v>0</v>
      </c>
      <c r="N16" s="30">
        <v>4800</v>
      </c>
      <c r="O16" s="31" t="s">
        <v>53</v>
      </c>
      <c r="P16" s="32">
        <v>0</v>
      </c>
      <c r="Q16" s="32">
        <v>0</v>
      </c>
      <c r="R16" s="32">
        <v>1</v>
      </c>
      <c r="S16" s="32">
        <v>4</v>
      </c>
      <c r="T16" s="32">
        <v>0</v>
      </c>
      <c r="U16" s="32">
        <v>0</v>
      </c>
      <c r="V16" s="32">
        <v>0</v>
      </c>
      <c r="W16" s="32">
        <v>0</v>
      </c>
      <c r="X16" s="33">
        <f t="shared" si="0"/>
        <v>5</v>
      </c>
      <c r="Y16" s="34">
        <f t="shared" si="1"/>
        <v>114420</v>
      </c>
      <c r="DC16" t="s">
        <v>40</v>
      </c>
      <c r="DD16" t="s">
        <v>35</v>
      </c>
      <c r="DE16" t="s">
        <v>41</v>
      </c>
      <c r="DF16" t="s">
        <v>42</v>
      </c>
    </row>
    <row r="17" spans="1:110" x14ac:dyDescent="0.3">
      <c r="A17" s="25" t="s">
        <v>36</v>
      </c>
      <c r="B17" s="25" t="s">
        <v>59</v>
      </c>
      <c r="C17" s="26" t="s">
        <v>60</v>
      </c>
      <c r="D17" s="26">
        <v>2025</v>
      </c>
      <c r="E17" s="26" t="s">
        <v>61</v>
      </c>
      <c r="F17" s="27" t="s">
        <v>39</v>
      </c>
      <c r="G17" s="28">
        <v>0</v>
      </c>
      <c r="H17" s="29">
        <v>0</v>
      </c>
      <c r="I17" s="29">
        <v>121206</v>
      </c>
      <c r="J17" s="29">
        <v>0</v>
      </c>
      <c r="K17" s="29">
        <v>0</v>
      </c>
      <c r="L17" s="29">
        <v>0</v>
      </c>
      <c r="M17" s="29">
        <v>0</v>
      </c>
      <c r="N17" s="30">
        <v>0</v>
      </c>
      <c r="O17" s="31"/>
      <c r="P17" s="32"/>
      <c r="Q17" s="32"/>
      <c r="R17" s="32"/>
      <c r="S17" s="32"/>
      <c r="T17" s="32"/>
      <c r="U17" s="32"/>
      <c r="V17" s="32"/>
      <c r="W17" s="32"/>
      <c r="X17" s="33">
        <f t="shared" si="0"/>
        <v>0</v>
      </c>
      <c r="Y17" s="34">
        <f t="shared" si="1"/>
        <v>121206</v>
      </c>
      <c r="DC17" t="s">
        <v>40</v>
      </c>
      <c r="DD17" t="s">
        <v>35</v>
      </c>
      <c r="DE17" t="s">
        <v>41</v>
      </c>
      <c r="DF17" t="s">
        <v>42</v>
      </c>
    </row>
    <row r="18" spans="1:110" x14ac:dyDescent="0.3">
      <c r="A18" s="25" t="s">
        <v>62</v>
      </c>
      <c r="B18" s="25" t="s">
        <v>63</v>
      </c>
      <c r="C18" s="26" t="s">
        <v>64</v>
      </c>
      <c r="D18" s="26">
        <v>2025</v>
      </c>
      <c r="E18" s="26" t="s">
        <v>46</v>
      </c>
      <c r="F18" s="27" t="s">
        <v>65</v>
      </c>
      <c r="G18" s="28">
        <v>0</v>
      </c>
      <c r="H18" s="29">
        <v>73080</v>
      </c>
      <c r="I18" s="29">
        <v>100833</v>
      </c>
      <c r="J18" s="29">
        <v>0</v>
      </c>
      <c r="K18" s="29">
        <v>0</v>
      </c>
      <c r="L18" s="29">
        <v>0</v>
      </c>
      <c r="M18" s="29">
        <v>0</v>
      </c>
      <c r="N18" s="30">
        <v>16255</v>
      </c>
      <c r="O18" s="31" t="s">
        <v>53</v>
      </c>
      <c r="P18" s="32">
        <v>0</v>
      </c>
      <c r="Q18" s="32">
        <v>0</v>
      </c>
      <c r="R18" s="32">
        <v>4</v>
      </c>
      <c r="S18" s="32">
        <v>3</v>
      </c>
      <c r="T18" s="32">
        <v>1</v>
      </c>
      <c r="U18" s="32">
        <v>0</v>
      </c>
      <c r="V18" s="32">
        <v>0</v>
      </c>
      <c r="W18" s="32">
        <v>0</v>
      </c>
      <c r="X18" s="33">
        <f t="shared" si="0"/>
        <v>8</v>
      </c>
      <c r="Y18" s="34">
        <f t="shared" si="1"/>
        <v>190168</v>
      </c>
      <c r="DC18" t="s">
        <v>40</v>
      </c>
      <c r="DD18" t="s">
        <v>35</v>
      </c>
      <c r="DE18" t="s">
        <v>41</v>
      </c>
      <c r="DF18" t="s">
        <v>42</v>
      </c>
    </row>
    <row r="19" spans="1:110" x14ac:dyDescent="0.3">
      <c r="A19" s="25" t="s">
        <v>66</v>
      </c>
      <c r="B19" s="25" t="s">
        <v>67</v>
      </c>
      <c r="C19" s="26" t="s">
        <v>68</v>
      </c>
      <c r="D19" s="26">
        <v>2025</v>
      </c>
      <c r="E19" s="26" t="s">
        <v>61</v>
      </c>
      <c r="F19" s="27" t="s">
        <v>69</v>
      </c>
      <c r="G19" s="28">
        <v>0</v>
      </c>
      <c r="H19" s="29">
        <v>0</v>
      </c>
      <c r="I19" s="29">
        <v>201621</v>
      </c>
      <c r="J19" s="29">
        <v>0</v>
      </c>
      <c r="K19" s="29">
        <v>6000</v>
      </c>
      <c r="L19" s="29">
        <v>0</v>
      </c>
      <c r="M19" s="29">
        <v>0</v>
      </c>
      <c r="N19" s="30">
        <v>20758</v>
      </c>
      <c r="O19" s="31"/>
      <c r="P19" s="32"/>
      <c r="Q19" s="32"/>
      <c r="R19" s="32"/>
      <c r="S19" s="32"/>
      <c r="T19" s="32"/>
      <c r="U19" s="32"/>
      <c r="V19" s="32"/>
      <c r="W19" s="32"/>
      <c r="X19" s="33">
        <f t="shared" si="0"/>
        <v>0</v>
      </c>
      <c r="Y19" s="34">
        <f t="shared" si="1"/>
        <v>228379</v>
      </c>
      <c r="DC19" t="s">
        <v>40</v>
      </c>
      <c r="DD19" t="s">
        <v>35</v>
      </c>
      <c r="DE19" t="s">
        <v>41</v>
      </c>
      <c r="DF19" t="s">
        <v>42</v>
      </c>
    </row>
    <row r="20" spans="1:110" x14ac:dyDescent="0.3">
      <c r="A20" s="25" t="s">
        <v>66</v>
      </c>
      <c r="B20" s="25" t="s">
        <v>70</v>
      </c>
      <c r="C20" s="26" t="s">
        <v>71</v>
      </c>
      <c r="D20" s="26">
        <v>2025</v>
      </c>
      <c r="E20" s="26" t="s">
        <v>72</v>
      </c>
      <c r="F20" s="27" t="s">
        <v>69</v>
      </c>
      <c r="G20" s="28">
        <v>78324</v>
      </c>
      <c r="H20" s="29">
        <v>199008</v>
      </c>
      <c r="I20" s="29">
        <v>165892</v>
      </c>
      <c r="J20" s="29">
        <v>48615</v>
      </c>
      <c r="K20" s="29">
        <v>6000</v>
      </c>
      <c r="L20" s="29">
        <v>0</v>
      </c>
      <c r="M20" s="29">
        <v>0</v>
      </c>
      <c r="N20" s="30">
        <v>45663</v>
      </c>
      <c r="O20" s="31" t="s">
        <v>53</v>
      </c>
      <c r="P20" s="32">
        <v>0</v>
      </c>
      <c r="Q20" s="32">
        <v>0</v>
      </c>
      <c r="R20" s="32">
        <v>15</v>
      </c>
      <c r="S20" s="32">
        <v>6</v>
      </c>
      <c r="T20" s="32">
        <v>0</v>
      </c>
      <c r="U20" s="32">
        <v>0</v>
      </c>
      <c r="V20" s="32">
        <v>0</v>
      </c>
      <c r="W20" s="32">
        <v>0</v>
      </c>
      <c r="X20" s="33">
        <f t="shared" si="0"/>
        <v>21</v>
      </c>
      <c r="Y20" s="34">
        <f t="shared" si="1"/>
        <v>543502</v>
      </c>
      <c r="DC20" t="s">
        <v>40</v>
      </c>
      <c r="DD20" t="s">
        <v>35</v>
      </c>
      <c r="DE20" t="s">
        <v>41</v>
      </c>
      <c r="DF20" t="s">
        <v>42</v>
      </c>
    </row>
    <row r="21" spans="1:110" x14ac:dyDescent="0.3">
      <c r="A21" s="25" t="s">
        <v>73</v>
      </c>
      <c r="B21" s="25" t="s">
        <v>74</v>
      </c>
      <c r="C21" s="26" t="s">
        <v>75</v>
      </c>
      <c r="D21" s="26">
        <v>2025</v>
      </c>
      <c r="E21" s="26" t="s">
        <v>46</v>
      </c>
      <c r="F21" s="27" t="s">
        <v>65</v>
      </c>
      <c r="G21" s="28">
        <v>0</v>
      </c>
      <c r="H21" s="29">
        <v>102228</v>
      </c>
      <c r="I21" s="29">
        <v>97132</v>
      </c>
      <c r="J21" s="29">
        <v>0</v>
      </c>
      <c r="K21" s="29">
        <v>0</v>
      </c>
      <c r="L21" s="29">
        <v>0</v>
      </c>
      <c r="M21" s="29">
        <v>0</v>
      </c>
      <c r="N21" s="30">
        <v>0</v>
      </c>
      <c r="O21" s="31" t="s">
        <v>53</v>
      </c>
      <c r="P21" s="32">
        <v>0</v>
      </c>
      <c r="Q21" s="32">
        <v>0</v>
      </c>
      <c r="R21" s="32">
        <v>3</v>
      </c>
      <c r="S21" s="32">
        <v>3</v>
      </c>
      <c r="T21" s="32">
        <v>1</v>
      </c>
      <c r="U21" s="32">
        <v>1</v>
      </c>
      <c r="V21" s="32">
        <v>0</v>
      </c>
      <c r="W21" s="32">
        <v>0</v>
      </c>
      <c r="X21" s="33">
        <f t="shared" si="0"/>
        <v>8</v>
      </c>
      <c r="Y21" s="34">
        <f t="shared" si="1"/>
        <v>199360</v>
      </c>
      <c r="DC21" t="s">
        <v>40</v>
      </c>
      <c r="DD21" t="s">
        <v>35</v>
      </c>
      <c r="DE21" t="s">
        <v>41</v>
      </c>
      <c r="DF21" t="s">
        <v>42</v>
      </c>
    </row>
    <row r="22" spans="1:110" x14ac:dyDescent="0.3">
      <c r="A22" s="25"/>
      <c r="B22" s="25"/>
      <c r="C22" s="26"/>
      <c r="D22" s="26"/>
      <c r="E22" s="26"/>
      <c r="F22" s="27" t="s">
        <v>39</v>
      </c>
      <c r="G22" s="28"/>
      <c r="H22" s="29"/>
      <c r="I22" s="29"/>
      <c r="J22" s="29"/>
      <c r="K22" s="29"/>
      <c r="L22" s="29"/>
      <c r="M22" s="29"/>
      <c r="N22" s="30"/>
      <c r="O22" s="31"/>
      <c r="P22" s="32"/>
      <c r="Q22" s="32"/>
      <c r="R22" s="32"/>
      <c r="S22" s="32"/>
      <c r="T22" s="32"/>
      <c r="U22" s="32"/>
      <c r="V22" s="32"/>
      <c r="W22" s="32"/>
      <c r="X22" s="33">
        <f t="shared" si="0"/>
        <v>0</v>
      </c>
      <c r="Y22" s="34">
        <f t="shared" si="1"/>
        <v>0</v>
      </c>
      <c r="DC22" t="s">
        <v>40</v>
      </c>
      <c r="DD22" t="s">
        <v>35</v>
      </c>
      <c r="DE22" t="s">
        <v>41</v>
      </c>
      <c r="DF22" t="s">
        <v>42</v>
      </c>
    </row>
    <row r="23" spans="1:110" x14ac:dyDescent="0.3">
      <c r="A23" s="25"/>
      <c r="B23" s="25"/>
      <c r="C23" s="26"/>
      <c r="D23" s="26"/>
      <c r="E23" s="26"/>
      <c r="F23" s="27" t="s">
        <v>39</v>
      </c>
      <c r="G23" s="28"/>
      <c r="H23" s="29"/>
      <c r="I23" s="29"/>
      <c r="J23" s="29"/>
      <c r="K23" s="29"/>
      <c r="L23" s="29"/>
      <c r="M23" s="29"/>
      <c r="N23" s="30"/>
      <c r="O23" s="31"/>
      <c r="P23" s="32"/>
      <c r="Q23" s="32"/>
      <c r="R23" s="32"/>
      <c r="S23" s="32"/>
      <c r="T23" s="32"/>
      <c r="U23" s="32"/>
      <c r="V23" s="32"/>
      <c r="W23" s="32"/>
      <c r="X23" s="33">
        <f t="shared" si="0"/>
        <v>0</v>
      </c>
      <c r="Y23" s="34">
        <f t="shared" si="1"/>
        <v>0</v>
      </c>
      <c r="DC23" t="s">
        <v>40</v>
      </c>
      <c r="DD23" t="s">
        <v>35</v>
      </c>
      <c r="DE23" t="s">
        <v>41</v>
      </c>
      <c r="DF23" t="s">
        <v>42</v>
      </c>
    </row>
    <row r="24" spans="1:110" x14ac:dyDescent="0.3">
      <c r="A24" s="25"/>
      <c r="B24" s="25"/>
      <c r="C24" s="26"/>
      <c r="D24" s="26"/>
      <c r="E24" s="26"/>
      <c r="F24" s="27" t="s">
        <v>39</v>
      </c>
      <c r="G24" s="28"/>
      <c r="H24" s="29"/>
      <c r="I24" s="29"/>
      <c r="J24" s="29"/>
      <c r="K24" s="29"/>
      <c r="L24" s="29"/>
      <c r="M24" s="29"/>
      <c r="N24" s="30"/>
      <c r="O24" s="31"/>
      <c r="P24" s="32"/>
      <c r="Q24" s="32"/>
      <c r="R24" s="32"/>
      <c r="S24" s="32"/>
      <c r="T24" s="32"/>
      <c r="U24" s="32"/>
      <c r="V24" s="32"/>
      <c r="W24" s="32"/>
      <c r="X24" s="33">
        <f t="shared" si="0"/>
        <v>0</v>
      </c>
      <c r="Y24" s="34">
        <f t="shared" si="1"/>
        <v>0</v>
      </c>
      <c r="DC24" t="s">
        <v>40</v>
      </c>
      <c r="DD24" t="s">
        <v>35</v>
      </c>
      <c r="DE24" t="s">
        <v>41</v>
      </c>
      <c r="DF24" t="s">
        <v>42</v>
      </c>
    </row>
    <row r="25" spans="1:110" x14ac:dyDescent="0.3">
      <c r="A25" s="25"/>
      <c r="B25" s="25"/>
      <c r="C25" s="26"/>
      <c r="D25" s="26"/>
      <c r="E25" s="26"/>
      <c r="F25" s="27" t="s">
        <v>39</v>
      </c>
      <c r="G25" s="28"/>
      <c r="H25" s="29"/>
      <c r="I25" s="29"/>
      <c r="J25" s="29"/>
      <c r="K25" s="29"/>
      <c r="L25" s="29"/>
      <c r="M25" s="29"/>
      <c r="N25" s="30"/>
      <c r="O25" s="31"/>
      <c r="P25" s="32"/>
      <c r="Q25" s="32"/>
      <c r="R25" s="32"/>
      <c r="S25" s="32"/>
      <c r="T25" s="32"/>
      <c r="U25" s="32"/>
      <c r="V25" s="32"/>
      <c r="W25" s="32"/>
      <c r="X25" s="33">
        <f t="shared" si="0"/>
        <v>0</v>
      </c>
      <c r="Y25" s="34">
        <f t="shared" si="1"/>
        <v>0</v>
      </c>
      <c r="DC25" t="s">
        <v>40</v>
      </c>
      <c r="DD25" t="s">
        <v>35</v>
      </c>
      <c r="DE25" t="s">
        <v>41</v>
      </c>
      <c r="DF25" t="s">
        <v>42</v>
      </c>
    </row>
    <row r="26" spans="1:110" x14ac:dyDescent="0.3">
      <c r="A26" s="25"/>
      <c r="B26" s="25"/>
      <c r="C26" s="26"/>
      <c r="D26" s="26"/>
      <c r="E26" s="26"/>
      <c r="F26" s="27" t="s">
        <v>39</v>
      </c>
      <c r="G26" s="28"/>
      <c r="H26" s="29"/>
      <c r="I26" s="29"/>
      <c r="J26" s="29"/>
      <c r="K26" s="29"/>
      <c r="L26" s="29"/>
      <c r="M26" s="29"/>
      <c r="N26" s="30"/>
      <c r="O26" s="31"/>
      <c r="P26" s="32"/>
      <c r="Q26" s="32"/>
      <c r="R26" s="32"/>
      <c r="S26" s="32"/>
      <c r="T26" s="32"/>
      <c r="U26" s="32"/>
      <c r="V26" s="32"/>
      <c r="W26" s="32"/>
      <c r="X26" s="33">
        <f t="shared" si="0"/>
        <v>0</v>
      </c>
      <c r="Y26" s="34">
        <f t="shared" si="1"/>
        <v>0</v>
      </c>
      <c r="DC26" t="s">
        <v>40</v>
      </c>
      <c r="DD26" t="s">
        <v>35</v>
      </c>
      <c r="DE26" t="s">
        <v>41</v>
      </c>
      <c r="DF26" t="s">
        <v>42</v>
      </c>
    </row>
    <row r="27" spans="1:110" x14ac:dyDescent="0.3">
      <c r="A27" s="25"/>
      <c r="B27" s="25"/>
      <c r="C27" s="26"/>
      <c r="D27" s="26"/>
      <c r="E27" s="26"/>
      <c r="F27" s="27" t="s">
        <v>39</v>
      </c>
      <c r="G27" s="28"/>
      <c r="H27" s="29"/>
      <c r="I27" s="29"/>
      <c r="J27" s="29"/>
      <c r="K27" s="29"/>
      <c r="L27" s="29"/>
      <c r="M27" s="29"/>
      <c r="N27" s="30"/>
      <c r="O27" s="31"/>
      <c r="P27" s="32"/>
      <c r="Q27" s="32"/>
      <c r="R27" s="32"/>
      <c r="S27" s="32"/>
      <c r="T27" s="32"/>
      <c r="U27" s="32"/>
      <c r="V27" s="32"/>
      <c r="W27" s="32"/>
      <c r="X27" s="33">
        <f t="shared" si="0"/>
        <v>0</v>
      </c>
      <c r="Y27" s="34">
        <f t="shared" si="1"/>
        <v>0</v>
      </c>
      <c r="DC27" t="s">
        <v>40</v>
      </c>
      <c r="DD27" t="s">
        <v>35</v>
      </c>
      <c r="DE27" t="s">
        <v>41</v>
      </c>
      <c r="DF27" t="s">
        <v>42</v>
      </c>
    </row>
    <row r="28" spans="1:110" x14ac:dyDescent="0.3">
      <c r="A28" s="25"/>
      <c r="B28" s="25"/>
      <c r="C28" s="26"/>
      <c r="D28" s="26"/>
      <c r="E28" s="26"/>
      <c r="F28" s="27" t="s">
        <v>39</v>
      </c>
      <c r="G28" s="28"/>
      <c r="H28" s="29"/>
      <c r="I28" s="29"/>
      <c r="J28" s="29"/>
      <c r="K28" s="29"/>
      <c r="L28" s="29"/>
      <c r="M28" s="29"/>
      <c r="N28" s="30"/>
      <c r="O28" s="31"/>
      <c r="P28" s="32"/>
      <c r="Q28" s="32"/>
      <c r="R28" s="32"/>
      <c r="S28" s="32"/>
      <c r="T28" s="32"/>
      <c r="U28" s="32"/>
      <c r="V28" s="32"/>
      <c r="W28" s="32"/>
      <c r="X28" s="33">
        <f t="shared" si="0"/>
        <v>0</v>
      </c>
      <c r="Y28" s="34">
        <f t="shared" si="1"/>
        <v>0</v>
      </c>
      <c r="DC28" t="s">
        <v>40</v>
      </c>
      <c r="DD28" t="s">
        <v>35</v>
      </c>
      <c r="DE28" t="s">
        <v>41</v>
      </c>
      <c r="DF28" t="s">
        <v>42</v>
      </c>
    </row>
    <row r="29" spans="1:110" x14ac:dyDescent="0.3">
      <c r="A29" s="25"/>
      <c r="B29" s="25"/>
      <c r="C29" s="26"/>
      <c r="D29" s="26"/>
      <c r="E29" s="26"/>
      <c r="F29" s="27" t="s">
        <v>39</v>
      </c>
      <c r="G29" s="28"/>
      <c r="H29" s="29"/>
      <c r="I29" s="29"/>
      <c r="J29" s="29"/>
      <c r="K29" s="29"/>
      <c r="L29" s="29"/>
      <c r="M29" s="29"/>
      <c r="N29" s="30"/>
      <c r="O29" s="31"/>
      <c r="P29" s="32"/>
      <c r="Q29" s="32"/>
      <c r="R29" s="32"/>
      <c r="S29" s="32"/>
      <c r="T29" s="32"/>
      <c r="U29" s="32"/>
      <c r="V29" s="32"/>
      <c r="W29" s="32"/>
      <c r="X29" s="33">
        <f t="shared" si="0"/>
        <v>0</v>
      </c>
      <c r="Y29" s="34">
        <f t="shared" si="1"/>
        <v>0</v>
      </c>
      <c r="DC29" t="s">
        <v>40</v>
      </c>
      <c r="DD29" t="s">
        <v>35</v>
      </c>
      <c r="DE29" t="s">
        <v>41</v>
      </c>
      <c r="DF29" t="s">
        <v>42</v>
      </c>
    </row>
    <row r="30" spans="1:110" x14ac:dyDescent="0.3">
      <c r="A30" s="25"/>
      <c r="B30" s="25"/>
      <c r="C30" s="26"/>
      <c r="D30" s="26"/>
      <c r="E30" s="26"/>
      <c r="F30" s="27" t="s">
        <v>39</v>
      </c>
      <c r="G30" s="28"/>
      <c r="H30" s="29"/>
      <c r="I30" s="29"/>
      <c r="J30" s="29"/>
      <c r="K30" s="29"/>
      <c r="L30" s="29"/>
      <c r="M30" s="29"/>
      <c r="N30" s="30"/>
      <c r="O30" s="31"/>
      <c r="P30" s="32"/>
      <c r="Q30" s="32"/>
      <c r="R30" s="32"/>
      <c r="S30" s="32"/>
      <c r="T30" s="32"/>
      <c r="U30" s="32"/>
      <c r="V30" s="32"/>
      <c r="W30" s="32"/>
      <c r="X30" s="33">
        <f t="shared" si="0"/>
        <v>0</v>
      </c>
      <c r="Y30" s="34">
        <f t="shared" si="1"/>
        <v>0</v>
      </c>
      <c r="DC30" t="s">
        <v>40</v>
      </c>
      <c r="DD30" t="s">
        <v>35</v>
      </c>
      <c r="DE30" t="s">
        <v>41</v>
      </c>
      <c r="DF30" t="s">
        <v>42</v>
      </c>
    </row>
    <row r="31" spans="1:110" x14ac:dyDescent="0.3">
      <c r="A31" s="25"/>
      <c r="B31" s="25"/>
      <c r="C31" s="26"/>
      <c r="D31" s="26"/>
      <c r="E31" s="26"/>
      <c r="F31" s="27" t="s">
        <v>39</v>
      </c>
      <c r="G31" s="28"/>
      <c r="H31" s="29"/>
      <c r="I31" s="29"/>
      <c r="J31" s="29"/>
      <c r="K31" s="29"/>
      <c r="L31" s="29"/>
      <c r="M31" s="29"/>
      <c r="N31" s="30"/>
      <c r="O31" s="31"/>
      <c r="P31" s="32"/>
      <c r="Q31" s="32"/>
      <c r="R31" s="32"/>
      <c r="S31" s="32"/>
      <c r="T31" s="32"/>
      <c r="U31" s="32"/>
      <c r="V31" s="32"/>
      <c r="W31" s="32"/>
      <c r="X31" s="33">
        <f t="shared" si="0"/>
        <v>0</v>
      </c>
      <c r="Y31" s="34">
        <f t="shared" si="1"/>
        <v>0</v>
      </c>
      <c r="DC31" t="s">
        <v>40</v>
      </c>
      <c r="DD31" t="s">
        <v>35</v>
      </c>
      <c r="DE31" t="s">
        <v>41</v>
      </c>
      <c r="DF31" t="s">
        <v>42</v>
      </c>
    </row>
  </sheetData>
  <autoFilter ref="A10:Y10" xr:uid="{B41FE764-3B5C-4393-B654-F41371157F68}"/>
  <conditionalFormatting sqref="D11:D31">
    <cfRule type="expression" dxfId="2" priority="1">
      <formula>OR($D11&gt;2025,AND($D11&lt;2025,$D11&lt;&gt;""))</formula>
    </cfRule>
  </conditionalFormatting>
  <conditionalFormatting sqref="Y11:Y31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O11:O31 M11:M31 K11:K31 I11:I31 G11:G31" xr:uid="{0670EEE0-8F70-4078-87ED-DEEE3F98FD02}">
      <formula1>"FMR, Actual Rent"</formula1>
    </dataValidation>
    <dataValidation type="list" allowBlank="1" showInputMessage="1" showErrorMessage="1" sqref="F11:F31" xr:uid="{98CCC977-7006-432C-A8D5-E77534DD9AB0}">
      <formula1>"DV, YHDP"</formula1>
    </dataValidation>
    <dataValidation type="list" allowBlank="1" showInputMessage="1" showErrorMessage="1" sqref="E11:E31" xr:uid="{F5FA1DB8-88EB-4A19-B09D-493128A73C22}">
      <formula1>"PH, TH, Joint TH &amp; PH-RRH, HMIS, SSO, TRA, PRA, SRA, S+C/SRO"</formula1>
    </dataValidation>
    <dataValidation allowBlank="1" showErrorMessage="1" sqref="A10:Y10" xr:uid="{A91BF76B-9698-40DE-9DFF-4CBDB83490B5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2024-08-01T18:27:07Z</dcterms:created>
  <dcterms:modified xsi:type="dcterms:W3CDTF">2024-08-01T18:55:13Z</dcterms:modified>
</cp:coreProperties>
</file>