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B3E7761-41A3-44AE-88B6-F12D0BADAEF2}" xr6:coauthVersionLast="47" xr6:coauthVersionMax="47" xr10:uidLastSave="{00000000-0000-0000-0000-000000000000}"/>
  <bookViews>
    <workbookView xWindow="5760" yWindow="5760" windowWidth="23220" windowHeight="12720" xr2:uid="{63446805-CFBB-4626-B7B0-772DC7EE17E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B5" i="1" s="1"/>
  <c r="C5" i="1" s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<sst xmlns="http://schemas.openxmlformats.org/spreadsheetml/2006/main" count="110" uniqueCount="71">
  <si>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</si>
  <si>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</si>
  <si>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</si>
  <si>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</si>
  <si>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</si>
  <si>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</si>
  <si>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</si>
  <si>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</si>
  <si>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</si>
  <si>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</si>
  <si>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</si>
  <si>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</si>
  <si>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</si>
  <si>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</si>
  <si>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</si>
  <si>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</si>
  <si>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</si>
  <si>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</si>
  <si>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</si>
  <si>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</si>
  <si>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</si>
  <si>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</si>
  <si>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</si>
  <si>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</si>
  <si>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</si>
  <si>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</si>
  <si>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</si>
  <si>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</si>
  <si>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</si>
  <si>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</si>
  <si>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</si>
  <si>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</si>
  <si>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</si>
  <si>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</si>
  <si>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</si>
  <si>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TN-509</t>
  </si>
  <si>
    <t>Fairviewhousing Management Corporation</t>
  </si>
  <si>
    <t>Appalachian Family Housing PSH Renewal 2023</t>
  </si>
  <si>
    <t>TN0098L4J092316</t>
  </si>
  <si>
    <t>PH</t>
  </si>
  <si>
    <t/>
  </si>
  <si>
    <t>Actual Rent</t>
  </si>
  <si>
    <t>Knoxville</t>
  </si>
  <si>
    <t>Appalachian Regional CoC</t>
  </si>
  <si>
    <t>Appalachian Regional Coalition on Homelessness</t>
  </si>
  <si>
    <t>The Manna House PSH 2023</t>
  </si>
  <si>
    <t>TN0100L4J092316</t>
  </si>
  <si>
    <t>Kingsport Housing &amp; Redevelopment Authority</t>
  </si>
  <si>
    <t>KHRA CoC PSH 2023</t>
  </si>
  <si>
    <t>TN0153L4J092314</t>
  </si>
  <si>
    <t>ARCH HMIS 2023</t>
  </si>
  <si>
    <t>TN0280L4J092307</t>
  </si>
  <si>
    <t>ARCH PSH 2 2023</t>
  </si>
  <si>
    <t>TN0293L4J092306</t>
  </si>
  <si>
    <t>A Safe Harbor Home, Inc.</t>
  </si>
  <si>
    <t>A Safe Harbor Home, CoC RR 2023</t>
  </si>
  <si>
    <t>TN0313L4J092305</t>
  </si>
  <si>
    <t>FMR</t>
  </si>
  <si>
    <t>DV Services 2023 Renewal</t>
  </si>
  <si>
    <t>TN0315D4J092305</t>
  </si>
  <si>
    <t>Joint TH &amp; PH-RRH</t>
  </si>
  <si>
    <t>DV</t>
  </si>
  <si>
    <t>FHMC RRH Renewal 2023</t>
  </si>
  <si>
    <t>TN0331L4J092304</t>
  </si>
  <si>
    <t>FHMC TH-RR-PH Renewal 2023</t>
  </si>
  <si>
    <t>TN0332L4J092304</t>
  </si>
  <si>
    <t>ARCH CARE SSO-CE 2023</t>
  </si>
  <si>
    <t>TN0382L4J092302</t>
  </si>
  <si>
    <t>SSO</t>
  </si>
  <si>
    <t>Violence Intervention Program (VIP) Renewal 2023</t>
  </si>
  <si>
    <t>TN0383D4J092302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</si>
</sst>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2E26-5313-498F-ADEE-B78E8B13F81E}">
  <sheetPr codeName="Sheet131">
    <pageSetUpPr fitToPage="1"/>
  </sheetPr>
  <dimension ref="A1:Y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279591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1995640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102852</v>
      </c>
      <c r="I11" s="29">
        <v>62074</v>
      </c>
      <c r="J11" s="29">
        <v>0</v>
      </c>
      <c r="K11" s="29">
        <v>3077</v>
      </c>
      <c r="L11" s="29">
        <v>640</v>
      </c>
      <c r="M11" s="29">
        <v>0</v>
      </c>
      <c r="N11" s="30">
        <v>8908</v>
      </c>
      <c r="O11" s="31" t="s">
        <v>41</v>
      </c>
      <c r="P11" s="32">
        <v>0</v>
      </c>
      <c r="Q11" s="32">
        <v>0</v>
      </c>
      <c r="R11" s="32">
        <v>0</v>
      </c>
      <c r="S11" s="32">
        <v>6</v>
      </c>
      <c r="T11" s="32">
        <v>3</v>
      </c>
      <c r="U11" s="32">
        <v>0</v>
      </c>
      <c r="V11" s="32">
        <v>0</v>
      </c>
      <c r="W11" s="32">
        <v>0</v>
      </c>
      <c r="X11" s="33">
        <f t="shared" ref="X11:X31" si="0">SUM(P11:W11)</f>
        <v>9</v>
      </c>
      <c r="Y11" s="34">
        <f t="shared" ref="Y11:Y31" si="1">SUM(G11:N11)</f>
        <v>177551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93520</v>
      </c>
      <c r="J12" s="29">
        <v>13686</v>
      </c>
      <c r="K12" s="29">
        <v>5717</v>
      </c>
      <c r="L12" s="29">
        <v>0</v>
      </c>
      <c r="M12" s="29">
        <v>0</v>
      </c>
      <c r="N12" s="30">
        <v>9000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121923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614736</v>
      </c>
      <c r="I13" s="29">
        <v>32514</v>
      </c>
      <c r="J13" s="29">
        <v>0</v>
      </c>
      <c r="K13" s="29">
        <v>10000</v>
      </c>
      <c r="L13" s="29">
        <v>0</v>
      </c>
      <c r="M13" s="29">
        <v>0</v>
      </c>
      <c r="N13" s="30">
        <v>25000</v>
      </c>
      <c r="O13" s="31" t="s">
        <v>41</v>
      </c>
      <c r="P13" s="32">
        <v>0</v>
      </c>
      <c r="Q13" s="32">
        <v>0</v>
      </c>
      <c r="R13" s="32">
        <v>59</v>
      </c>
      <c r="S13" s="32">
        <v>9</v>
      </c>
      <c r="T13" s="32">
        <v>1</v>
      </c>
      <c r="U13" s="32">
        <v>0</v>
      </c>
      <c r="V13" s="32">
        <v>0</v>
      </c>
      <c r="W13" s="32">
        <v>0</v>
      </c>
      <c r="X13" s="33">
        <f t="shared" si="0"/>
        <v>69</v>
      </c>
      <c r="Y13" s="34">
        <f t="shared" si="1"/>
        <v>682250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142433</v>
      </c>
      <c r="L14" s="29">
        <v>0</v>
      </c>
      <c r="M14" s="29">
        <v>0</v>
      </c>
      <c r="N14" s="30">
        <v>14235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156668</v>
      </c>
    </row>
    <row r="15" spans="1:25" x14ac:dyDescent="0.3">
      <c r="A15" s="25" t="s">
        <v>44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73128</v>
      </c>
      <c r="I15" s="29">
        <v>22851</v>
      </c>
      <c r="J15" s="29">
        <v>0</v>
      </c>
      <c r="K15" s="29">
        <v>0</v>
      </c>
      <c r="L15" s="29">
        <v>0</v>
      </c>
      <c r="M15" s="29">
        <v>0</v>
      </c>
      <c r="N15" s="30">
        <v>8151</v>
      </c>
      <c r="O15" s="31" t="s">
        <v>41</v>
      </c>
      <c r="P15" s="32">
        <v>0</v>
      </c>
      <c r="Q15" s="32">
        <v>0</v>
      </c>
      <c r="R15" s="32">
        <v>6</v>
      </c>
      <c r="S15" s="32">
        <v>2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8</v>
      </c>
      <c r="Y15" s="34">
        <f t="shared" si="1"/>
        <v>104130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50688</v>
      </c>
      <c r="I16" s="29">
        <v>44216</v>
      </c>
      <c r="J16" s="29">
        <v>0</v>
      </c>
      <c r="K16" s="29">
        <v>1876</v>
      </c>
      <c r="L16" s="29">
        <v>0</v>
      </c>
      <c r="M16" s="29">
        <v>0</v>
      </c>
      <c r="N16" s="30">
        <v>2000</v>
      </c>
      <c r="O16" s="31" t="s">
        <v>57</v>
      </c>
      <c r="P16" s="32">
        <v>0</v>
      </c>
      <c r="Q16" s="32">
        <v>0</v>
      </c>
      <c r="R16" s="32">
        <v>3</v>
      </c>
      <c r="S16" s="32">
        <v>3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6</v>
      </c>
      <c r="Y16" s="34">
        <f t="shared" si="1"/>
        <v>98780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60</v>
      </c>
      <c r="F17" s="27" t="s">
        <v>61</v>
      </c>
      <c r="G17" s="28">
        <v>0</v>
      </c>
      <c r="H17" s="29">
        <v>0</v>
      </c>
      <c r="I17" s="29">
        <v>11690</v>
      </c>
      <c r="J17" s="29">
        <v>30000</v>
      </c>
      <c r="K17" s="29">
        <v>0</v>
      </c>
      <c r="L17" s="29">
        <v>0</v>
      </c>
      <c r="M17" s="29">
        <v>0</v>
      </c>
      <c r="N17" s="30">
        <v>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41690</v>
      </c>
    </row>
    <row r="18" spans="1:25" x14ac:dyDescent="0.3">
      <c r="A18" s="25" t="s">
        <v>36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72552</v>
      </c>
      <c r="I18" s="29">
        <v>22620</v>
      </c>
      <c r="J18" s="29">
        <v>0</v>
      </c>
      <c r="K18" s="29">
        <v>1650</v>
      </c>
      <c r="L18" s="29">
        <v>0</v>
      </c>
      <c r="M18" s="29">
        <v>0</v>
      </c>
      <c r="N18" s="30">
        <v>4984</v>
      </c>
      <c r="O18" s="31" t="s">
        <v>57</v>
      </c>
      <c r="P18" s="32">
        <v>0</v>
      </c>
      <c r="Q18" s="32">
        <v>2</v>
      </c>
      <c r="R18" s="32">
        <v>4</v>
      </c>
      <c r="S18" s="32">
        <v>2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8</v>
      </c>
      <c r="Y18" s="34">
        <f t="shared" si="1"/>
        <v>101806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60</v>
      </c>
      <c r="F19" s="27" t="s">
        <v>40</v>
      </c>
      <c r="G19" s="28">
        <v>0</v>
      </c>
      <c r="H19" s="29">
        <v>0</v>
      </c>
      <c r="I19" s="29">
        <v>30566</v>
      </c>
      <c r="J19" s="29">
        <v>6250</v>
      </c>
      <c r="K19" s="29">
        <v>2175</v>
      </c>
      <c r="L19" s="29">
        <v>0</v>
      </c>
      <c r="M19" s="29">
        <v>0</v>
      </c>
      <c r="N19" s="30">
        <v>2144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41135</v>
      </c>
    </row>
    <row r="20" spans="1:25" x14ac:dyDescent="0.3">
      <c r="A20" s="25" t="s">
        <v>44</v>
      </c>
      <c r="B20" s="25" t="s">
        <v>66</v>
      </c>
      <c r="C20" s="26" t="s">
        <v>67</v>
      </c>
      <c r="D20" s="26">
        <v>2025</v>
      </c>
      <c r="E20" s="26" t="s">
        <v>68</v>
      </c>
      <c r="F20" s="27" t="s">
        <v>40</v>
      </c>
      <c r="G20" s="28">
        <v>0</v>
      </c>
      <c r="H20" s="29">
        <v>0</v>
      </c>
      <c r="I20" s="29">
        <v>210733</v>
      </c>
      <c r="J20" s="29">
        <v>0</v>
      </c>
      <c r="K20" s="29">
        <v>0</v>
      </c>
      <c r="L20" s="29">
        <v>0</v>
      </c>
      <c r="M20" s="29">
        <v>0</v>
      </c>
      <c r="N20" s="30">
        <v>21073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231806</v>
      </c>
    </row>
    <row r="21" spans="1:25" x14ac:dyDescent="0.3">
      <c r="A21" s="25" t="s">
        <v>36</v>
      </c>
      <c r="B21" s="25" t="s">
        <v>69</v>
      </c>
      <c r="C21" s="26" t="s">
        <v>70</v>
      </c>
      <c r="D21" s="26">
        <v>2025</v>
      </c>
      <c r="E21" s="26" t="s">
        <v>60</v>
      </c>
      <c r="F21" s="27" t="s">
        <v>61</v>
      </c>
      <c r="G21" s="28">
        <v>0</v>
      </c>
      <c r="H21" s="29">
        <v>69144</v>
      </c>
      <c r="I21" s="29">
        <v>153000</v>
      </c>
      <c r="J21" s="29">
        <v>8000</v>
      </c>
      <c r="K21" s="29">
        <v>3325</v>
      </c>
      <c r="L21" s="29">
        <v>3000</v>
      </c>
      <c r="M21" s="29">
        <v>0</v>
      </c>
      <c r="N21" s="30">
        <v>1432</v>
      </c>
      <c r="O21" s="31" t="s">
        <v>57</v>
      </c>
      <c r="P21" s="32">
        <v>4</v>
      </c>
      <c r="Q21" s="32">
        <v>0</v>
      </c>
      <c r="R21" s="32">
        <v>2</v>
      </c>
      <c r="S21" s="32">
        <v>0</v>
      </c>
      <c r="T21" s="32">
        <v>2</v>
      </c>
      <c r="U21" s="32">
        <v>0</v>
      </c>
      <c r="V21" s="32">
        <v>0</v>
      </c>
      <c r="W21" s="32">
        <v>0</v>
      </c>
      <c r="X21" s="33">
        <f t="shared" si="0"/>
        <v>8</v>
      </c>
      <c r="Y21" s="34">
        <f t="shared" si="1"/>
        <v>237901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</sheetData>
  <autoFilter ref="A10:Y10" xr:uid="{6FDB2E26-5313-498F-ADEE-B78E8B13F81E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1 M11:M31 K11:K31 I11:I31 G11:G31" xr:uid="{9D66E01B-4EEA-46FF-BAC6-484299B97C4A}">
      <formula1>"FMR, Actual Rent"</formula1>
    </dataValidation>
    <dataValidation type="list" allowBlank="1" showInputMessage="1" showErrorMessage="1" sqref="F11:F31" xr:uid="{034235E4-7C28-488B-852A-2D4C1EB9D697}">
      <formula1>"DV, YHDP"</formula1>
    </dataValidation>
    <dataValidation type="list" allowBlank="1" showInputMessage="1" showErrorMessage="1" sqref="E11:E31" xr:uid="{5F35777B-E398-4B81-ACF9-3F5014A43193}">
      <formula1>"PH, TH, Joint TH &amp; PH-RRH, HMIS, SSO, TRA, PRA, SRA, S+C/SRO"</formula1>
    </dataValidation>
    <dataValidation allowBlank="1" showErrorMessage="1" sqref="A10:Y10" xr:uid="{7C08D6F3-DC8A-4870-9DE5-5EC81730850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2024-08-01T18:27:13Z</dcterms:created>
  <dcterms:modified xsi:type="dcterms:W3CDTF">2024-08-01T18:54:49Z</dcterms:modified>
</cp:coreProperties>
</file>