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H46955\OneDrive - US Department of Housing and Urban Development\OneDR\2024 Reports\2024 GIW\FY 2024 GIWs - J Drive\OH-500\"/>
    </mc:Choice>
  </mc:AlternateContent>
  <xr:revisionPtr revIDLastSave="0" documentId="13_ncr:1_{A65A7B4B-5E86-4FDF-8DB3-C315D4E513F7}" xr6:coauthVersionLast="47" xr6:coauthVersionMax="47" xr10:uidLastSave="{00000000-0000-0000-0000-000000000000}"/>
  <bookViews>
    <workbookView xWindow="-120" yWindow="-120" windowWidth="29040" windowHeight="15840" xr2:uid="{BC2EDB73-DBDC-4790-8852-C2A616BFA4CC}"/>
  </bookViews>
  <sheets>
    <sheet name="FY 2024 GIW" sheetId="1" r:id="rId1"/>
  </sheets>
  <definedNames>
    <definedName name="_xlnm._FilterDatabase" localSheetId="0" hidden="1">'FY 2024 GIW'!$A$10:$Y$10</definedName>
    <definedName name="_xlnm.Print_Titles" localSheetId="0">'FY 2024 GIW'!$5:$6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58" i="1" l="1"/>
  <c r="X58" i="1"/>
  <c r="Y57" i="1"/>
  <c r="X57" i="1"/>
  <c r="Y56" i="1"/>
  <c r="X56" i="1"/>
  <c r="Y55" i="1"/>
  <c r="X55" i="1"/>
  <c r="Y54" i="1"/>
  <c r="X54" i="1"/>
  <c r="Y53" i="1"/>
  <c r="X53" i="1"/>
  <c r="Y52" i="1"/>
  <c r="X52" i="1"/>
  <c r="Y51" i="1"/>
  <c r="X51" i="1"/>
  <c r="Y50" i="1"/>
  <c r="X50" i="1"/>
  <c r="Y49" i="1"/>
  <c r="X49" i="1"/>
  <c r="Y48" i="1"/>
  <c r="X48" i="1"/>
  <c r="Y47" i="1"/>
  <c r="X47" i="1"/>
  <c r="Y46" i="1"/>
  <c r="X46" i="1"/>
  <c r="Y45" i="1"/>
  <c r="X45" i="1"/>
  <c r="Y44" i="1"/>
  <c r="X44" i="1"/>
  <c r="Y43" i="1"/>
  <c r="X43" i="1"/>
  <c r="Y42" i="1"/>
  <c r="X42" i="1"/>
  <c r="Y41" i="1"/>
  <c r="X41" i="1"/>
  <c r="Y40" i="1"/>
  <c r="X40" i="1"/>
  <c r="Y39" i="1"/>
  <c r="X39" i="1"/>
  <c r="Y38" i="1"/>
  <c r="X38" i="1"/>
  <c r="Y37" i="1"/>
  <c r="X37" i="1"/>
  <c r="Y36" i="1"/>
  <c r="X36" i="1"/>
  <c r="Y35" i="1"/>
  <c r="X35" i="1"/>
  <c r="Y34" i="1"/>
  <c r="X34" i="1"/>
  <c r="Y33" i="1"/>
  <c r="X33" i="1"/>
  <c r="Y32" i="1"/>
  <c r="X32" i="1"/>
  <c r="Y31" i="1"/>
  <c r="X31" i="1"/>
  <c r="Y30" i="1"/>
  <c r="X30" i="1"/>
  <c r="Y29" i="1"/>
  <c r="X29" i="1"/>
  <c r="Y28" i="1"/>
  <c r="X28" i="1"/>
  <c r="Y27" i="1"/>
  <c r="X27" i="1"/>
  <c r="Y26" i="1"/>
  <c r="X26" i="1"/>
  <c r="Y25" i="1"/>
  <c r="X25" i="1"/>
  <c r="Y24" i="1"/>
  <c r="X24" i="1"/>
  <c r="Y23" i="1"/>
  <c r="X23" i="1"/>
  <c r="Y22" i="1"/>
  <c r="X22" i="1"/>
  <c r="Y21" i="1"/>
  <c r="X21" i="1"/>
  <c r="Y20" i="1"/>
  <c r="X20" i="1"/>
  <c r="Y19" i="1"/>
  <c r="X19" i="1"/>
  <c r="Y18" i="1"/>
  <c r="X18" i="1"/>
  <c r="Y17" i="1"/>
  <c r="X17" i="1"/>
  <c r="Y16" i="1"/>
  <c r="X16" i="1"/>
  <c r="Y15" i="1"/>
  <c r="X15" i="1"/>
  <c r="Y14" i="1"/>
  <c r="X14" i="1"/>
  <c r="Y13" i="1"/>
  <c r="X13" i="1"/>
  <c r="Y12" i="1"/>
  <c r="X12" i="1"/>
  <c r="Y11" i="1"/>
  <c r="B7" i="1" s="1"/>
  <c r="X11" i="1"/>
  <c r="B6" i="1"/>
  <c r="C6" i="1" s="1"/>
  <c r="B5" i="1"/>
  <c r="C5" i="1" s="1"/>
  <c r="B4" i="1"/>
  <c r="B1" i="1"/>
  <c r="B3" i="1"/>
  <c r="B2" i="1"/>
</calcChain>
</file>

<file path=xl/sharedStrings.xml><?xml version="1.0" encoding="utf-8"?>
<sst xmlns="http://schemas.openxmlformats.org/spreadsheetml/2006/main" count="519" uniqueCount="134">
  <si>
    <t>Field Office:</t>
  </si>
  <si>
    <t>CoC Number:</t>
  </si>
  <si>
    <t>CoC Name:</t>
  </si>
  <si>
    <t>CA Name:</t>
  </si>
  <si>
    <r>
      <t xml:space="preserve">DV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</si>
  <si>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r>
      <t xml:space="preserve">YHDP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</si>
  <si>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r>
      <t xml:space="preserve">CoC's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</si>
  <si>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</si>
  <si>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</si>
  <si>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</si>
  <si>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</si>
  <si>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</si>
  <si>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</si>
  <si>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</si>
  <si>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Aptos Narrow"/>
        <family val="2"/>
        <scheme val="minor"/>
      </rPr>
      <t>Project Component</t>
    </r>
    <r>
      <rPr>
        <sz val="11"/>
        <rFont val="Aptos Narrow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</si>
  <si>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Restriction 
(DV or YHDP)</t>
  </si>
  <si>
    <t>Leasing</t>
  </si>
  <si>
    <t>Rental Assistance</t>
  </si>
  <si>
    <t>Supportive Services</t>
  </si>
  <si>
    <t>Operating Costs</t>
  </si>
  <si>
    <t>HMIS</t>
  </si>
  <si>
    <t>VAWA</t>
  </si>
  <si>
    <t>Rural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</si>
  <si>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</si>
  <si>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</si>
  <si>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</si>
  <si>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</si>
  <si>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</si>
  <si>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</si>
  <si>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</si>
  <si>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</si>
  <si>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</si>
  <si>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</si>
  <si>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</si>
  <si>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</si>
  <si>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OH-503</t>
  </si>
  <si>
    <t>Community Shelter Board</t>
  </si>
  <si>
    <t>HFF 2023 Job2Housing</t>
  </si>
  <si>
    <t>OH0074U5E032312</t>
  </si>
  <si>
    <t>PH</t>
  </si>
  <si>
    <t/>
  </si>
  <si>
    <t>Actual Rent</t>
  </si>
  <si>
    <t>Renewal</t>
  </si>
  <si>
    <t>RRH</t>
  </si>
  <si>
    <t>C</t>
  </si>
  <si>
    <t>Columbus</t>
  </si>
  <si>
    <t>Columbus/Franklin County CoC</t>
  </si>
  <si>
    <t>Homefull 2023 Isaiah Project</t>
  </si>
  <si>
    <t>OH0075U5E032313</t>
  </si>
  <si>
    <t>PSH</t>
  </si>
  <si>
    <t>Homefull 2023 TRA Mainstream/EHV</t>
  </si>
  <si>
    <t>OH0076U5E032316</t>
  </si>
  <si>
    <t>CHN 2023 Briggsdale Apartments</t>
  </si>
  <si>
    <t>OH0078U5E032316</t>
  </si>
  <si>
    <t>Equitas Health 2023 PSH</t>
  </si>
  <si>
    <t>OH0080U5E032316</t>
  </si>
  <si>
    <t>CHN 2023 Family Homes</t>
  </si>
  <si>
    <t>OH0082U5E032316</t>
  </si>
  <si>
    <t>Homefull 2023 SRA</t>
  </si>
  <si>
    <t>OH0083U5E032316</t>
  </si>
  <si>
    <t>Homefull 2023 TRA</t>
  </si>
  <si>
    <t>OH0084U5E032316</t>
  </si>
  <si>
    <t>NCR 2023 Commons at Grant</t>
  </si>
  <si>
    <t>OH0085U5E032316</t>
  </si>
  <si>
    <t>CSB 2023 HMIS</t>
  </si>
  <si>
    <t>OH0087U5E032316</t>
  </si>
  <si>
    <t>CHN 2023 East Fifth Avenue Apartments</t>
  </si>
  <si>
    <t>OH0088U5E032316</t>
  </si>
  <si>
    <t>Maryhaven 2023 Supportive Housing Project</t>
  </si>
  <si>
    <t>OH0090U5E032316</t>
  </si>
  <si>
    <t>CHN 2023 Terrace Place Apartments</t>
  </si>
  <si>
    <t>OH0092U5E032316</t>
  </si>
  <si>
    <t>CHN 2023 Parsons Avenue Apartments</t>
  </si>
  <si>
    <t>OH0093U5E032316</t>
  </si>
  <si>
    <t>VOA 2023 Permanent Supportive Housing for Families</t>
  </si>
  <si>
    <t>OH0094U5E032316</t>
  </si>
  <si>
    <t>CHN 2023 Safe Haven</t>
  </si>
  <si>
    <t>OH0097U5E032316</t>
  </si>
  <si>
    <t>Huckleberry House 2023 Transitional Living Program</t>
  </si>
  <si>
    <t>OH0099U5E032316</t>
  </si>
  <si>
    <t>TH</t>
  </si>
  <si>
    <t>CHN 2023 Wilson Apartments</t>
  </si>
  <si>
    <t>OH0101U5E032316</t>
  </si>
  <si>
    <t>YWCA 2023 WINGS I</t>
  </si>
  <si>
    <t>OH0102U5E032316</t>
  </si>
  <si>
    <t>CHN 2023 Southpoint Place Apartments</t>
  </si>
  <si>
    <t>OH0281U5E032315</t>
  </si>
  <si>
    <t>Homefull 2023 Leasing</t>
  </si>
  <si>
    <t>OH0312U5E032312</t>
  </si>
  <si>
    <t>NCR 2023 Commons at Third</t>
  </si>
  <si>
    <t>OH0372U5E032312</t>
  </si>
  <si>
    <t>NCR 2023 Commons at Buckingham</t>
  </si>
  <si>
    <t>OH0394U5E032313</t>
  </si>
  <si>
    <t>CHN 2023 Inglewood Court</t>
  </si>
  <si>
    <t>OH0410U5E032311</t>
  </si>
  <si>
    <t>YMCA 2023 Touchstone Field</t>
  </si>
  <si>
    <t>OH0445U5E032311</t>
  </si>
  <si>
    <t>NCR 2023 Van Buren Village</t>
  </si>
  <si>
    <t>OH0470U5E032307</t>
  </si>
  <si>
    <t>YMCA 2023 DV RRH Combined</t>
  </si>
  <si>
    <t>OH0617U5E032305</t>
  </si>
  <si>
    <t>DV</t>
  </si>
  <si>
    <t>CHN 2023 Marsh Brook Place</t>
  </si>
  <si>
    <t>OH0630U5E032305</t>
  </si>
  <si>
    <t>YHDP 2023 CARR Team</t>
  </si>
  <si>
    <t>OH0692U5E032302</t>
  </si>
  <si>
    <t>SSO</t>
  </si>
  <si>
    <t>YHDP Renewal</t>
  </si>
  <si>
    <t>Coordinated Entry</t>
  </si>
  <si>
    <t>YHDP CHN 2023 Youth PSH</t>
  </si>
  <si>
    <t>OH0693U5E032302</t>
  </si>
  <si>
    <t>YHDP HFF 2023 TAY Transition to Home</t>
  </si>
  <si>
    <t>OH0694U5E032302</t>
  </si>
  <si>
    <t>Joint TH &amp; PH-RRH</t>
  </si>
  <si>
    <t>YHDP HFF 2023 TAY RRH</t>
  </si>
  <si>
    <t>OH0695U5E032302</t>
  </si>
  <si>
    <t>NCR 2023 Berwyn East</t>
  </si>
  <si>
    <t>OH0727U5E032301</t>
  </si>
  <si>
    <t>RI-NCH 2023 DV SSO-CE</t>
  </si>
  <si>
    <t>OH0729U5E032301</t>
  </si>
  <si>
    <t>CHN 2023 Knoll View Place</t>
  </si>
  <si>
    <t>OH0759U5E032300</t>
  </si>
  <si>
    <t>New</t>
  </si>
  <si>
    <t>CoC Bonus</t>
  </si>
  <si>
    <t>YMCA 2023 Beacon Communities 80 S. 6th St</t>
  </si>
  <si>
    <t>OH0760U5E032300</t>
  </si>
  <si>
    <t>LSS CHOICES 2023 Joint TH-RRH</t>
  </si>
  <si>
    <t>OH0761U5E032300</t>
  </si>
  <si>
    <t>FMR</t>
  </si>
  <si>
    <t>JOINT</t>
  </si>
  <si>
    <t>DV Bonus</t>
  </si>
  <si>
    <t>YHDP NCR 2023 Youth PSH</t>
  </si>
  <si>
    <t>OH0779U5E032302</t>
  </si>
  <si>
    <t>YHDP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</si>
</sst>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color indexed="10"/>
      <name val="Aptos Narrow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E1FF"/>
        <bgColor rgb="FF000000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CB9CA"/>
        <bgColor indexed="64"/>
      </patternFill>
    </fill>
    <fill>
      <patternFill patternType="solid">
        <fgColor rgb="FFACB9CA"/>
        <bgColor rgb="FF00000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3">
    <xf numFmtId="0" fontId="0" fillId="0" borderId="0" xfId="0"/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4" fillId="3" borderId="6" xfId="1" applyNumberFormat="1" applyFont="1" applyFill="1" applyBorder="1" applyAlignment="1" applyProtection="1">
      <alignment vertical="center"/>
      <protection hidden="1"/>
    </xf>
    <xf numFmtId="164" fontId="3" fillId="3" borderId="6" xfId="1" applyNumberFormat="1" applyFont="1" applyFill="1" applyBorder="1" applyAlignment="1" applyProtection="1">
      <alignment vertical="center"/>
      <protection hidden="1"/>
    </xf>
    <xf numFmtId="0" fontId="0" fillId="3" borderId="4" xfId="0" applyFill="1" applyBorder="1"/>
    <xf numFmtId="164" fontId="3" fillId="4" borderId="7" xfId="1" applyNumberFormat="1" applyFont="1" applyFill="1" applyBorder="1" applyAlignment="1" applyProtection="1">
      <alignment horizontal="left" vertical="center" indent="2"/>
      <protection hidden="1"/>
    </xf>
    <xf numFmtId="164" fontId="3" fillId="4" borderId="6" xfId="1" applyNumberFormat="1" applyFont="1" applyFill="1" applyBorder="1" applyAlignment="1" applyProtection="1">
      <alignment vertical="center"/>
      <protection hidden="1"/>
    </xf>
    <xf numFmtId="0" fontId="0" fillId="5" borderId="4" xfId="0" applyFill="1" applyBorder="1"/>
    <xf numFmtId="0" fontId="3" fillId="6" borderId="0" xfId="0" applyFont="1" applyFill="1" applyAlignment="1" applyProtection="1">
      <alignment horizontal="center" vertical="center" wrapText="1"/>
      <protection locked="0"/>
    </xf>
    <xf numFmtId="0" fontId="4" fillId="6" borderId="0" xfId="0" applyFont="1" applyFill="1" applyAlignment="1" applyProtection="1">
      <alignment horizontal="center" vertical="center" wrapText="1"/>
      <protection hidden="1"/>
    </xf>
    <xf numFmtId="0" fontId="3" fillId="6" borderId="6" xfId="0" applyFont="1" applyFill="1" applyBorder="1" applyAlignment="1" applyProtection="1">
      <alignment horizontal="center" vertical="center" wrapText="1"/>
      <protection locked="0"/>
    </xf>
    <xf numFmtId="164" fontId="3" fillId="6" borderId="6" xfId="1" applyNumberFormat="1" applyFont="1" applyFill="1" applyBorder="1" applyAlignment="1" applyProtection="1">
      <alignment horizontal="center" vertical="center"/>
      <protection hidden="1"/>
    </xf>
    <xf numFmtId="164" fontId="3" fillId="5" borderId="2" xfId="0" applyNumberFormat="1" applyFont="1" applyFill="1" applyBorder="1" applyAlignment="1" applyProtection="1">
      <alignment horizontal="left" vertical="center" indent="3"/>
      <protection locked="0"/>
    </xf>
    <xf numFmtId="164" fontId="3" fillId="5" borderId="3" xfId="0" applyNumberFormat="1" applyFont="1" applyFill="1" applyBorder="1" applyAlignment="1" applyProtection="1">
      <alignment vertical="center"/>
      <protection locked="0"/>
    </xf>
    <xf numFmtId="164" fontId="3" fillId="5" borderId="8" xfId="0" applyNumberFormat="1" applyFont="1" applyFill="1" applyBorder="1" applyAlignment="1" applyProtection="1">
      <alignment vertical="center"/>
      <protection locked="0"/>
    </xf>
    <xf numFmtId="164" fontId="3" fillId="5" borderId="4" xfId="0" applyNumberFormat="1" applyFont="1" applyFill="1" applyBorder="1" applyAlignment="1" applyProtection="1">
      <alignment horizontal="left" vertical="center" indent="3"/>
      <protection locked="0"/>
    </xf>
    <xf numFmtId="164" fontId="3" fillId="5" borderId="1" xfId="0" applyNumberFormat="1" applyFont="1" applyFill="1" applyBorder="1" applyAlignment="1" applyProtection="1">
      <alignment vertical="center"/>
      <protection locked="0"/>
    </xf>
    <xf numFmtId="164" fontId="3" fillId="5" borderId="2" xfId="0" applyNumberFormat="1" applyFont="1" applyFill="1" applyBorder="1" applyAlignment="1" applyProtection="1">
      <alignment vertical="center"/>
      <protection locked="0"/>
    </xf>
    <xf numFmtId="164" fontId="3" fillId="5" borderId="9" xfId="0" applyNumberFormat="1" applyFont="1" applyFill="1" applyBorder="1" applyAlignment="1" applyProtection="1">
      <alignment horizontal="left" vertical="center" indent="3"/>
      <protection locked="0"/>
    </xf>
    <xf numFmtId="164" fontId="3" fillId="5" borderId="10" xfId="0" applyNumberFormat="1" applyFont="1" applyFill="1" applyBorder="1" applyAlignment="1" applyProtection="1">
      <alignment vertical="center"/>
      <protection locked="0"/>
    </xf>
    <xf numFmtId="0" fontId="3" fillId="2" borderId="8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5" borderId="10" xfId="0" applyNumberFormat="1" applyFont="1" applyFill="1" applyBorder="1" applyAlignment="1">
      <alignment horizontal="center" vertical="center"/>
    </xf>
    <xf numFmtId="0" fontId="3" fillId="7" borderId="1" xfId="0" applyFont="1" applyFill="1" applyBorder="1" applyAlignment="1" applyProtection="1">
      <alignment horizontal="center" vertical="center" wrapText="1"/>
      <protection locked="0"/>
    </xf>
    <xf numFmtId="0" fontId="3" fillId="7" borderId="5" xfId="0" applyFont="1" applyFill="1" applyBorder="1" applyAlignment="1" applyProtection="1">
      <alignment horizontal="center" vertical="center" wrapText="1"/>
      <protection locked="0"/>
    </xf>
    <xf numFmtId="0" fontId="3" fillId="8" borderId="1" xfId="0" applyFont="1" applyFill="1" applyBorder="1" applyAlignment="1" applyProtection="1">
      <alignment horizontal="center" vertical="center" wrapText="1"/>
      <protection locked="0"/>
    </xf>
    <xf numFmtId="0" fontId="4" fillId="8" borderId="1" xfId="0" applyFont="1" applyFill="1" applyBorder="1" applyAlignment="1" applyProtection="1">
      <alignment horizontal="center" vertical="center" wrapText="1"/>
      <protection locked="0"/>
    </xf>
    <xf numFmtId="0" fontId="3" fillId="8" borderId="4" xfId="0" applyFont="1" applyFill="1" applyBorder="1" applyAlignment="1" applyProtection="1">
      <alignment horizontal="center" vertical="center" wrapText="1"/>
      <protection locked="0"/>
    </xf>
    <xf numFmtId="0" fontId="3" fillId="8" borderId="2" xfId="0" applyFont="1" applyFill="1" applyBorder="1" applyAlignment="1" applyProtection="1">
      <alignment horizontal="center" vertical="center" wrapText="1"/>
      <protection locked="0"/>
    </xf>
    <xf numFmtId="0" fontId="3" fillId="8" borderId="9" xfId="0" applyFont="1" applyFill="1" applyBorder="1" applyAlignment="1" applyProtection="1">
      <alignment horizontal="center" vertical="center" wrapText="1"/>
      <protection locked="0"/>
    </xf>
    <xf numFmtId="0" fontId="3" fillId="8" borderId="10" xfId="0" applyFont="1" applyFill="1" applyBorder="1" applyAlignment="1" applyProtection="1">
      <alignment horizontal="center" vertical="center" wrapText="1"/>
      <protection locked="0"/>
    </xf>
  </cellXfs>
  <cellStyles count="2">
    <cellStyle name="Currency" xfId="1" builtinId="4"/>
    <cellStyle name="Normal" xfId="0" builtinId="0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9E84F1-6ABD-43FC-BC45-A34CD5130BE2}">
  <sheetPr codeName="Sheet279">
    <pageSetUpPr fitToPage="1"/>
  </sheetPr>
  <dimension ref="A1:DF58"/>
  <sheetViews>
    <sheetView tabSelected="1" zoomScaleNormal="100" workbookViewId="0">
      <pane ySplit="10" topLeftCell="A35" activePane="bottomLeft" state="frozen"/>
      <selection pane="bottomLeft"/>
    </sheetView>
  </sheetViews>
  <sheetFormatPr defaultRowHeight="15" x14ac:dyDescent="0.25"/>
  <cols>
    <col min="1" max="2" width="23.7109375" customWidth="1"/>
    <col min="3" max="3" width="17.7109375" customWidth="1"/>
    <col min="4" max="4" width="11.7109375" customWidth="1"/>
    <col min="5" max="6" width="16.7109375" customWidth="1"/>
    <col min="7" max="15" width="11.7109375" customWidth="1"/>
    <col min="16" max="24" width="10.7109375" customWidth="1"/>
    <col min="25" max="25" width="12.7109375" customWidth="1"/>
    <col min="97" max="98" width="7" hidden="1" customWidth="1"/>
    <col min="99" max="99" width="12.85546875" hidden="1" customWidth="1"/>
    <col min="100" max="100" width="2" hidden="1" customWidth="1"/>
    <col min="101" max="101" width="15.85546875" hidden="1" customWidth="1"/>
    <col min="102" max="102" width="9.7109375" hidden="1" customWidth="1"/>
    <col min="103" max="105" width="8" hidden="1" customWidth="1"/>
    <col min="106" max="106" width="2.140625" hidden="1" customWidth="1"/>
    <col min="107" max="107" width="9" hidden="1" customWidth="1"/>
    <col min="108" max="108" width="7.28515625" hidden="1" customWidth="1"/>
    <col min="109" max="109" width="26.5703125" hidden="1" customWidth="1"/>
    <col min="110" max="110" width="22.140625" hidden="1" customWidth="1"/>
    <col min="111" max="111" width="0" hidden="1" customWidth="1"/>
  </cols>
  <sheetData>
    <row r="1" spans="1:110" ht="15" customHeight="1" x14ac:dyDescent="0.25">
      <c r="A1" s="35" t="s">
        <v>0</v>
      </c>
      <c r="B1" s="1" t="str">
        <f ca="1">INDIRECT("$DC$11")</f>
        <v>Columbus</v>
      </c>
      <c r="C1" s="2"/>
      <c r="D1" s="2"/>
      <c r="E1" s="2"/>
      <c r="F1" s="2"/>
      <c r="G1" s="2"/>
      <c r="H1" s="3"/>
    </row>
    <row r="2" spans="1:110" ht="15" customHeight="1" x14ac:dyDescent="0.25">
      <c r="A2" s="35" t="s">
        <v>1</v>
      </c>
      <c r="B2" s="1" t="str">
        <f ca="1">INDIRECT("$DD$11")</f>
        <v>OH-503</v>
      </c>
      <c r="C2" s="2"/>
      <c r="D2" s="2"/>
      <c r="E2" s="2"/>
      <c r="F2" s="2"/>
      <c r="G2" s="2"/>
      <c r="H2" s="3"/>
    </row>
    <row r="3" spans="1:110" ht="15" customHeight="1" x14ac:dyDescent="0.25">
      <c r="A3" s="36" t="s">
        <v>2</v>
      </c>
      <c r="B3" s="1" t="str">
        <f ca="1">INDIRECT("$DE$11")</f>
        <v>Columbus/Franklin County CoC</v>
      </c>
      <c r="C3" s="2"/>
      <c r="D3" s="2"/>
      <c r="E3" s="2"/>
      <c r="F3" s="2"/>
      <c r="G3" s="2"/>
      <c r="H3" s="3"/>
    </row>
    <row r="4" spans="1:110" ht="15" customHeight="1" x14ac:dyDescent="0.25">
      <c r="A4" s="36" t="s">
        <v>3</v>
      </c>
      <c r="B4" s="1" t="str">
        <f ca="1">INDIRECT("$DF$11")</f>
        <v>Community Shelter Board</v>
      </c>
      <c r="C4" s="2"/>
      <c r="D4" s="2"/>
      <c r="E4" s="2"/>
      <c r="F4" s="2"/>
      <c r="G4" s="2"/>
      <c r="H4" s="3"/>
    </row>
    <row r="5" spans="1:110" ht="15" customHeight="1" x14ac:dyDescent="0.25">
      <c r="A5" s="4" t="s">
        <v>4</v>
      </c>
      <c r="B5" s="5">
        <f ca="1">SUMIF(OFFSET(F10,1,0,500,1),"DV",OFFSET(Y10,1,0,500,1))</f>
        <v>2794511</v>
      </c>
      <c r="C5" s="6" t="str">
        <f ca="1">IF(B5&gt;0,"(Reallocation Restriction)","")</f>
        <v>(Reallocation Restriction)</v>
      </c>
      <c r="D5" s="7"/>
      <c r="E5" s="7"/>
      <c r="F5" s="7"/>
      <c r="G5" s="7"/>
      <c r="H5" s="8"/>
    </row>
    <row r="6" spans="1:110" ht="15" customHeight="1" x14ac:dyDescent="0.25">
      <c r="A6" s="4" t="s">
        <v>5</v>
      </c>
      <c r="B6" s="5">
        <f ca="1">SUMIF(OFFSET(F10,1,0,500,1),"YHDP",OFFSET(Y10,1,0,500,1))</f>
        <v>3291157</v>
      </c>
      <c r="C6" s="6" t="str">
        <f ca="1">IF(B6&gt;0,"(Reallocation Restriction)","")</f>
        <v>(Reallocation Restriction)</v>
      </c>
      <c r="D6" s="7"/>
      <c r="E6" s="7"/>
      <c r="F6" s="7"/>
      <c r="G6" s="7"/>
      <c r="H6" s="8"/>
    </row>
    <row r="7" spans="1:110" ht="15" customHeight="1" x14ac:dyDescent="0.25">
      <c r="A7" s="36" t="s">
        <v>6</v>
      </c>
      <c r="B7" s="9">
        <f ca="1">SUM(OFFSET(Y10,1,0,500,1))</f>
        <v>22079343</v>
      </c>
      <c r="C7" s="10"/>
      <c r="D7" s="10"/>
      <c r="E7" s="10"/>
      <c r="F7" s="10"/>
      <c r="G7" s="10"/>
      <c r="H7" s="11"/>
    </row>
    <row r="8" spans="1:110" ht="15" customHeight="1" x14ac:dyDescent="0.25">
      <c r="A8" s="12"/>
      <c r="B8" s="13"/>
      <c r="C8" s="13"/>
      <c r="D8" s="13"/>
      <c r="E8" s="12"/>
      <c r="F8" s="12"/>
      <c r="G8" s="14"/>
      <c r="H8" s="15"/>
    </row>
    <row r="9" spans="1:110" ht="15" customHeight="1" x14ac:dyDescent="0.25">
      <c r="A9" s="16" t="s">
        <v>7</v>
      </c>
      <c r="B9" s="17"/>
      <c r="C9" s="17"/>
      <c r="D9" s="17"/>
      <c r="E9" s="17"/>
      <c r="F9" s="18"/>
      <c r="G9" s="19" t="s">
        <v>8</v>
      </c>
      <c r="H9" s="20"/>
      <c r="I9" s="21"/>
      <c r="J9" s="17"/>
      <c r="K9" s="17"/>
      <c r="L9" s="17"/>
      <c r="M9" s="17"/>
      <c r="N9" s="17"/>
      <c r="O9" s="22" t="s">
        <v>9</v>
      </c>
      <c r="P9" s="21"/>
      <c r="Q9" s="17"/>
      <c r="R9" s="17"/>
      <c r="S9" s="17"/>
      <c r="T9" s="17"/>
      <c r="U9" s="17"/>
      <c r="V9" s="17"/>
      <c r="W9" s="17"/>
      <c r="X9" s="18"/>
      <c r="Y9" s="23"/>
    </row>
    <row r="10" spans="1:110" ht="28.9" customHeight="1" x14ac:dyDescent="0.25">
      <c r="A10" s="37" t="s">
        <v>10</v>
      </c>
      <c r="B10" s="37" t="s">
        <v>11</v>
      </c>
      <c r="C10" s="37" t="s">
        <v>12</v>
      </c>
      <c r="D10" s="37" t="s">
        <v>13</v>
      </c>
      <c r="E10" s="38" t="s">
        <v>14</v>
      </c>
      <c r="F10" s="24" t="s">
        <v>15</v>
      </c>
      <c r="G10" s="39" t="s">
        <v>16</v>
      </c>
      <c r="H10" s="37" t="s">
        <v>17</v>
      </c>
      <c r="I10" s="37" t="s">
        <v>18</v>
      </c>
      <c r="J10" s="37" t="s">
        <v>19</v>
      </c>
      <c r="K10" s="37" t="s">
        <v>20</v>
      </c>
      <c r="L10" s="37" t="s">
        <v>21</v>
      </c>
      <c r="M10" s="37" t="s">
        <v>22</v>
      </c>
      <c r="N10" s="40" t="s">
        <v>23</v>
      </c>
      <c r="O10" s="41" t="s">
        <v>24</v>
      </c>
      <c r="P10" s="37" t="s">
        <v>25</v>
      </c>
      <c r="Q10" s="37" t="s">
        <v>26</v>
      </c>
      <c r="R10" s="37" t="s">
        <v>27</v>
      </c>
      <c r="S10" s="37" t="s">
        <v>28</v>
      </c>
      <c r="T10" s="37" t="s">
        <v>29</v>
      </c>
      <c r="U10" s="37" t="s">
        <v>30</v>
      </c>
      <c r="V10" s="37" t="s">
        <v>31</v>
      </c>
      <c r="W10" s="37" t="s">
        <v>32</v>
      </c>
      <c r="X10" s="40" t="s">
        <v>33</v>
      </c>
      <c r="Y10" s="42" t="s">
        <v>34</v>
      </c>
    </row>
    <row r="11" spans="1:110" x14ac:dyDescent="0.25">
      <c r="A11" s="25" t="s">
        <v>36</v>
      </c>
      <c r="B11" s="25" t="s">
        <v>37</v>
      </c>
      <c r="C11" s="26" t="s">
        <v>38</v>
      </c>
      <c r="D11" s="26">
        <v>2025</v>
      </c>
      <c r="E11" s="26" t="s">
        <v>39</v>
      </c>
      <c r="F11" s="27" t="s">
        <v>40</v>
      </c>
      <c r="G11" s="28">
        <v>0</v>
      </c>
      <c r="H11" s="29">
        <v>255324</v>
      </c>
      <c r="I11" s="29">
        <v>77813</v>
      </c>
      <c r="J11" s="29">
        <v>0</v>
      </c>
      <c r="K11" s="29">
        <v>0</v>
      </c>
      <c r="L11" s="29">
        <v>0</v>
      </c>
      <c r="M11" s="29">
        <v>0</v>
      </c>
      <c r="N11" s="30">
        <v>22860</v>
      </c>
      <c r="O11" s="31" t="s">
        <v>41</v>
      </c>
      <c r="P11" s="32">
        <v>0</v>
      </c>
      <c r="Q11" s="32">
        <v>0</v>
      </c>
      <c r="R11" s="32">
        <v>6</v>
      </c>
      <c r="S11" s="32">
        <v>11</v>
      </c>
      <c r="T11" s="32">
        <v>3</v>
      </c>
      <c r="U11" s="32">
        <v>0</v>
      </c>
      <c r="V11" s="32">
        <v>0</v>
      </c>
      <c r="W11" s="32">
        <v>0</v>
      </c>
      <c r="X11" s="33">
        <f t="shared" ref="X11:X58" si="0">SUM(P11:W11)</f>
        <v>20</v>
      </c>
      <c r="Y11" s="34">
        <f t="shared" ref="Y11:Y58" si="1">SUM(G11:N11)</f>
        <v>355997</v>
      </c>
      <c r="CS11">
        <v>204339</v>
      </c>
      <c r="CT11">
        <v>205236</v>
      </c>
      <c r="CU11" t="s">
        <v>42</v>
      </c>
      <c r="CV11">
        <v>1</v>
      </c>
      <c r="CW11" t="s">
        <v>43</v>
      </c>
      <c r="CY11">
        <v>326585</v>
      </c>
      <c r="CZ11">
        <v>326585</v>
      </c>
      <c r="DA11">
        <v>355997</v>
      </c>
      <c r="DB11" t="s">
        <v>44</v>
      </c>
      <c r="DC11" t="s">
        <v>45</v>
      </c>
      <c r="DD11" t="s">
        <v>35</v>
      </c>
      <c r="DE11" t="s">
        <v>46</v>
      </c>
      <c r="DF11" t="s">
        <v>36</v>
      </c>
    </row>
    <row r="12" spans="1:110" x14ac:dyDescent="0.25">
      <c r="A12" s="25" t="s">
        <v>36</v>
      </c>
      <c r="B12" s="25" t="s">
        <v>47</v>
      </c>
      <c r="C12" s="26" t="s">
        <v>48</v>
      </c>
      <c r="D12" s="26">
        <v>2025</v>
      </c>
      <c r="E12" s="26" t="s">
        <v>39</v>
      </c>
      <c r="F12" s="27" t="s">
        <v>40</v>
      </c>
      <c r="G12" s="28">
        <v>1551445</v>
      </c>
      <c r="H12" s="29">
        <v>0</v>
      </c>
      <c r="I12" s="29">
        <v>348417</v>
      </c>
      <c r="J12" s="29">
        <v>485900</v>
      </c>
      <c r="K12" s="29">
        <v>0</v>
      </c>
      <c r="L12" s="29">
        <v>0</v>
      </c>
      <c r="M12" s="29">
        <v>0</v>
      </c>
      <c r="N12" s="30">
        <v>18898</v>
      </c>
      <c r="O12" s="31"/>
      <c r="P12" s="32"/>
      <c r="Q12" s="32"/>
      <c r="R12" s="32"/>
      <c r="S12" s="32"/>
      <c r="T12" s="32"/>
      <c r="U12" s="32"/>
      <c r="V12" s="32"/>
      <c r="W12" s="32"/>
      <c r="X12" s="33">
        <f t="shared" si="0"/>
        <v>0</v>
      </c>
      <c r="Y12" s="34">
        <f t="shared" si="1"/>
        <v>2404660</v>
      </c>
      <c r="CS12">
        <v>204339</v>
      </c>
      <c r="CT12">
        <v>205219</v>
      </c>
      <c r="CU12" t="s">
        <v>42</v>
      </c>
      <c r="CV12">
        <v>1</v>
      </c>
      <c r="CW12" t="s">
        <v>49</v>
      </c>
      <c r="CY12">
        <v>2170275</v>
      </c>
      <c r="CZ12">
        <v>2170275</v>
      </c>
      <c r="DA12">
        <v>2404660</v>
      </c>
      <c r="DB12" t="s">
        <v>44</v>
      </c>
      <c r="DC12" t="s">
        <v>45</v>
      </c>
      <c r="DD12" t="s">
        <v>35</v>
      </c>
      <c r="DE12" t="s">
        <v>46</v>
      </c>
      <c r="DF12" t="s">
        <v>36</v>
      </c>
    </row>
    <row r="13" spans="1:110" x14ac:dyDescent="0.25">
      <c r="A13" s="25" t="s">
        <v>36</v>
      </c>
      <c r="B13" s="25" t="s">
        <v>50</v>
      </c>
      <c r="C13" s="26" t="s">
        <v>51</v>
      </c>
      <c r="D13" s="26">
        <v>2025</v>
      </c>
      <c r="E13" s="26" t="s">
        <v>39</v>
      </c>
      <c r="F13" s="27" t="s">
        <v>40</v>
      </c>
      <c r="G13" s="28">
        <v>0</v>
      </c>
      <c r="H13" s="29">
        <v>0</v>
      </c>
      <c r="I13" s="29">
        <v>816127</v>
      </c>
      <c r="J13" s="29">
        <v>0</v>
      </c>
      <c r="K13" s="29">
        <v>0</v>
      </c>
      <c r="L13" s="29">
        <v>0</v>
      </c>
      <c r="M13" s="29">
        <v>0</v>
      </c>
      <c r="N13" s="30">
        <v>55224</v>
      </c>
      <c r="O13" s="31"/>
      <c r="P13" s="32"/>
      <c r="Q13" s="32"/>
      <c r="R13" s="32"/>
      <c r="S13" s="32"/>
      <c r="T13" s="32"/>
      <c r="U13" s="32"/>
      <c r="V13" s="32"/>
      <c r="W13" s="32"/>
      <c r="X13" s="33">
        <f t="shared" si="0"/>
        <v>0</v>
      </c>
      <c r="Y13" s="34">
        <f t="shared" si="1"/>
        <v>871351</v>
      </c>
      <c r="CS13">
        <v>204339</v>
      </c>
      <c r="CT13">
        <v>205225</v>
      </c>
      <c r="CU13" t="s">
        <v>42</v>
      </c>
      <c r="CV13">
        <v>1</v>
      </c>
      <c r="CW13" t="s">
        <v>49</v>
      </c>
      <c r="CY13">
        <v>871351</v>
      </c>
      <c r="CZ13">
        <v>871351</v>
      </c>
      <c r="DA13">
        <v>871351</v>
      </c>
      <c r="DB13" t="s">
        <v>44</v>
      </c>
      <c r="DC13" t="s">
        <v>45</v>
      </c>
      <c r="DD13" t="s">
        <v>35</v>
      </c>
      <c r="DE13" t="s">
        <v>46</v>
      </c>
      <c r="DF13" t="s">
        <v>36</v>
      </c>
    </row>
    <row r="14" spans="1:110" x14ac:dyDescent="0.25">
      <c r="A14" s="25" t="s">
        <v>36</v>
      </c>
      <c r="B14" s="25" t="s">
        <v>52</v>
      </c>
      <c r="C14" s="26" t="s">
        <v>53</v>
      </c>
      <c r="D14" s="26">
        <v>2025</v>
      </c>
      <c r="E14" s="26" t="s">
        <v>39</v>
      </c>
      <c r="F14" s="27" t="s">
        <v>40</v>
      </c>
      <c r="G14" s="28">
        <v>0</v>
      </c>
      <c r="H14" s="29">
        <v>0</v>
      </c>
      <c r="I14" s="29">
        <v>174327</v>
      </c>
      <c r="J14" s="29">
        <v>0</v>
      </c>
      <c r="K14" s="29">
        <v>0</v>
      </c>
      <c r="L14" s="29">
        <v>0</v>
      </c>
      <c r="M14" s="29">
        <v>0</v>
      </c>
      <c r="N14" s="30">
        <v>11278</v>
      </c>
      <c r="O14" s="31"/>
      <c r="P14" s="32"/>
      <c r="Q14" s="32"/>
      <c r="R14" s="32"/>
      <c r="S14" s="32"/>
      <c r="T14" s="32"/>
      <c r="U14" s="32"/>
      <c r="V14" s="32"/>
      <c r="W14" s="32"/>
      <c r="X14" s="33">
        <f t="shared" si="0"/>
        <v>0</v>
      </c>
      <c r="Y14" s="34">
        <f t="shared" si="1"/>
        <v>185605</v>
      </c>
      <c r="CS14">
        <v>204339</v>
      </c>
      <c r="CT14">
        <v>205207</v>
      </c>
      <c r="CU14" t="s">
        <v>42</v>
      </c>
      <c r="CV14">
        <v>1</v>
      </c>
      <c r="CW14" t="s">
        <v>49</v>
      </c>
      <c r="CY14">
        <v>185605</v>
      </c>
      <c r="CZ14">
        <v>185605</v>
      </c>
      <c r="DA14">
        <v>185605</v>
      </c>
      <c r="DB14" t="s">
        <v>44</v>
      </c>
      <c r="DC14" t="s">
        <v>45</v>
      </c>
      <c r="DD14" t="s">
        <v>35</v>
      </c>
      <c r="DE14" t="s">
        <v>46</v>
      </c>
      <c r="DF14" t="s">
        <v>36</v>
      </c>
    </row>
    <row r="15" spans="1:110" x14ac:dyDescent="0.25">
      <c r="A15" s="25" t="s">
        <v>36</v>
      </c>
      <c r="B15" s="25" t="s">
        <v>54</v>
      </c>
      <c r="C15" s="26" t="s">
        <v>55</v>
      </c>
      <c r="D15" s="26">
        <v>2025</v>
      </c>
      <c r="E15" s="26" t="s">
        <v>39</v>
      </c>
      <c r="F15" s="27" t="s">
        <v>40</v>
      </c>
      <c r="G15" s="28">
        <v>0</v>
      </c>
      <c r="H15" s="29">
        <v>999048</v>
      </c>
      <c r="I15" s="29">
        <v>0</v>
      </c>
      <c r="J15" s="29">
        <v>0</v>
      </c>
      <c r="K15" s="29">
        <v>0</v>
      </c>
      <c r="L15" s="29">
        <v>0</v>
      </c>
      <c r="M15" s="29">
        <v>0</v>
      </c>
      <c r="N15" s="30">
        <v>26295</v>
      </c>
      <c r="O15" s="31" t="s">
        <v>41</v>
      </c>
      <c r="P15" s="32">
        <v>0</v>
      </c>
      <c r="Q15" s="32">
        <v>8</v>
      </c>
      <c r="R15" s="32">
        <v>67</v>
      </c>
      <c r="S15" s="32">
        <v>11</v>
      </c>
      <c r="T15" s="32">
        <v>3</v>
      </c>
      <c r="U15" s="32">
        <v>0</v>
      </c>
      <c r="V15" s="32">
        <v>0</v>
      </c>
      <c r="W15" s="32">
        <v>0</v>
      </c>
      <c r="X15" s="33">
        <f t="shared" si="0"/>
        <v>89</v>
      </c>
      <c r="Y15" s="34">
        <f t="shared" si="1"/>
        <v>1025343</v>
      </c>
      <c r="CS15">
        <v>204339</v>
      </c>
      <c r="CT15">
        <v>205218</v>
      </c>
      <c r="CU15" t="s">
        <v>42</v>
      </c>
      <c r="CV15">
        <v>1</v>
      </c>
      <c r="CW15" t="s">
        <v>49</v>
      </c>
      <c r="CY15">
        <v>910455</v>
      </c>
      <c r="CZ15">
        <v>910455</v>
      </c>
      <c r="DA15">
        <v>1025343</v>
      </c>
      <c r="DB15" t="s">
        <v>44</v>
      </c>
      <c r="DC15" t="s">
        <v>45</v>
      </c>
      <c r="DD15" t="s">
        <v>35</v>
      </c>
      <c r="DE15" t="s">
        <v>46</v>
      </c>
      <c r="DF15" t="s">
        <v>36</v>
      </c>
    </row>
    <row r="16" spans="1:110" x14ac:dyDescent="0.25">
      <c r="A16" s="25" t="s">
        <v>36</v>
      </c>
      <c r="B16" s="25" t="s">
        <v>56</v>
      </c>
      <c r="C16" s="26" t="s">
        <v>57</v>
      </c>
      <c r="D16" s="26">
        <v>2025</v>
      </c>
      <c r="E16" s="26" t="s">
        <v>39</v>
      </c>
      <c r="F16" s="27" t="s">
        <v>40</v>
      </c>
      <c r="G16" s="28">
        <v>0</v>
      </c>
      <c r="H16" s="29">
        <v>0</v>
      </c>
      <c r="I16" s="29">
        <v>12440</v>
      </c>
      <c r="J16" s="29">
        <v>0</v>
      </c>
      <c r="K16" s="29">
        <v>0</v>
      </c>
      <c r="L16" s="29">
        <v>0</v>
      </c>
      <c r="M16" s="29">
        <v>0</v>
      </c>
      <c r="N16" s="30">
        <v>870</v>
      </c>
      <c r="O16" s="31"/>
      <c r="P16" s="32"/>
      <c r="Q16" s="32"/>
      <c r="R16" s="32"/>
      <c r="S16" s="32"/>
      <c r="T16" s="32"/>
      <c r="U16" s="32"/>
      <c r="V16" s="32"/>
      <c r="W16" s="32"/>
      <c r="X16" s="33">
        <f t="shared" si="0"/>
        <v>0</v>
      </c>
      <c r="Y16" s="34">
        <f t="shared" si="1"/>
        <v>13310</v>
      </c>
      <c r="CS16">
        <v>204339</v>
      </c>
      <c r="CT16">
        <v>205209</v>
      </c>
      <c r="CU16" t="s">
        <v>42</v>
      </c>
      <c r="CV16">
        <v>1</v>
      </c>
      <c r="CW16" t="s">
        <v>49</v>
      </c>
      <c r="CY16">
        <v>13310</v>
      </c>
      <c r="CZ16">
        <v>13310</v>
      </c>
      <c r="DA16">
        <v>13310</v>
      </c>
      <c r="DB16" t="s">
        <v>44</v>
      </c>
      <c r="DC16" t="s">
        <v>45</v>
      </c>
      <c r="DD16" t="s">
        <v>35</v>
      </c>
      <c r="DE16" t="s">
        <v>46</v>
      </c>
      <c r="DF16" t="s">
        <v>36</v>
      </c>
    </row>
    <row r="17" spans="1:110" x14ac:dyDescent="0.25">
      <c r="A17" s="25" t="s">
        <v>36</v>
      </c>
      <c r="B17" s="25" t="s">
        <v>58</v>
      </c>
      <c r="C17" s="26" t="s">
        <v>59</v>
      </c>
      <c r="D17" s="26">
        <v>2025</v>
      </c>
      <c r="E17" s="26" t="s">
        <v>39</v>
      </c>
      <c r="F17" s="27" t="s">
        <v>40</v>
      </c>
      <c r="G17" s="28">
        <v>0</v>
      </c>
      <c r="H17" s="29">
        <v>2108712</v>
      </c>
      <c r="I17" s="29">
        <v>188137</v>
      </c>
      <c r="J17" s="29">
        <v>0</v>
      </c>
      <c r="K17" s="29">
        <v>0</v>
      </c>
      <c r="L17" s="29">
        <v>0</v>
      </c>
      <c r="M17" s="29">
        <v>0</v>
      </c>
      <c r="N17" s="30">
        <v>74500</v>
      </c>
      <c r="O17" s="31" t="s">
        <v>41</v>
      </c>
      <c r="P17" s="32">
        <v>4</v>
      </c>
      <c r="Q17" s="32">
        <v>13</v>
      </c>
      <c r="R17" s="32">
        <v>200</v>
      </c>
      <c r="S17" s="32">
        <v>12</v>
      </c>
      <c r="T17" s="32">
        <v>1</v>
      </c>
      <c r="U17" s="32">
        <v>0</v>
      </c>
      <c r="V17" s="32">
        <v>0</v>
      </c>
      <c r="W17" s="32">
        <v>0</v>
      </c>
      <c r="X17" s="33">
        <f t="shared" si="0"/>
        <v>230</v>
      </c>
      <c r="Y17" s="34">
        <f t="shared" si="1"/>
        <v>2371349</v>
      </c>
      <c r="CS17">
        <v>204339</v>
      </c>
      <c r="CT17">
        <v>205222</v>
      </c>
      <c r="CU17" t="s">
        <v>42</v>
      </c>
      <c r="CV17">
        <v>1</v>
      </c>
      <c r="CW17" t="s">
        <v>49</v>
      </c>
      <c r="CY17">
        <v>2128589</v>
      </c>
      <c r="CZ17">
        <v>2128589</v>
      </c>
      <c r="DA17">
        <v>2371349</v>
      </c>
      <c r="DB17" t="s">
        <v>44</v>
      </c>
      <c r="DC17" t="s">
        <v>45</v>
      </c>
      <c r="DD17" t="s">
        <v>35</v>
      </c>
      <c r="DE17" t="s">
        <v>46</v>
      </c>
      <c r="DF17" t="s">
        <v>36</v>
      </c>
    </row>
    <row r="18" spans="1:110" x14ac:dyDescent="0.25">
      <c r="A18" s="25" t="s">
        <v>36</v>
      </c>
      <c r="B18" s="25" t="s">
        <v>60</v>
      </c>
      <c r="C18" s="26" t="s">
        <v>61</v>
      </c>
      <c r="D18" s="26">
        <v>2025</v>
      </c>
      <c r="E18" s="26" t="s">
        <v>39</v>
      </c>
      <c r="F18" s="27" t="s">
        <v>40</v>
      </c>
      <c r="G18" s="28">
        <v>0</v>
      </c>
      <c r="H18" s="29">
        <v>1785504</v>
      </c>
      <c r="I18" s="29">
        <v>295674</v>
      </c>
      <c r="J18" s="29">
        <v>0</v>
      </c>
      <c r="K18" s="29">
        <v>0</v>
      </c>
      <c r="L18" s="29">
        <v>0</v>
      </c>
      <c r="M18" s="29">
        <v>0</v>
      </c>
      <c r="N18" s="30">
        <v>68018</v>
      </c>
      <c r="O18" s="31" t="s">
        <v>41</v>
      </c>
      <c r="P18" s="32">
        <v>0</v>
      </c>
      <c r="Q18" s="32">
        <v>6</v>
      </c>
      <c r="R18" s="32">
        <v>140</v>
      </c>
      <c r="S18" s="32">
        <v>33</v>
      </c>
      <c r="T18" s="32">
        <v>18</v>
      </c>
      <c r="U18" s="32">
        <v>4</v>
      </c>
      <c r="V18" s="32">
        <v>0</v>
      </c>
      <c r="W18" s="32">
        <v>0</v>
      </c>
      <c r="X18" s="33">
        <f t="shared" si="0"/>
        <v>201</v>
      </c>
      <c r="Y18" s="34">
        <f t="shared" si="1"/>
        <v>2149196</v>
      </c>
      <c r="CS18">
        <v>204339</v>
      </c>
      <c r="CT18">
        <v>205223</v>
      </c>
      <c r="CU18" t="s">
        <v>42</v>
      </c>
      <c r="CV18">
        <v>1</v>
      </c>
      <c r="CW18" t="s">
        <v>49</v>
      </c>
      <c r="CY18">
        <v>1943372</v>
      </c>
      <c r="CZ18">
        <v>1943372</v>
      </c>
      <c r="DA18">
        <v>2149196</v>
      </c>
      <c r="DB18" t="s">
        <v>44</v>
      </c>
      <c r="DC18" t="s">
        <v>45</v>
      </c>
      <c r="DD18" t="s">
        <v>35</v>
      </c>
      <c r="DE18" t="s">
        <v>46</v>
      </c>
      <c r="DF18" t="s">
        <v>36</v>
      </c>
    </row>
    <row r="19" spans="1:110" x14ac:dyDescent="0.25">
      <c r="A19" s="25" t="s">
        <v>36</v>
      </c>
      <c r="B19" s="25" t="s">
        <v>62</v>
      </c>
      <c r="C19" s="26" t="s">
        <v>63</v>
      </c>
      <c r="D19" s="26">
        <v>2025</v>
      </c>
      <c r="E19" s="26" t="s">
        <v>39</v>
      </c>
      <c r="F19" s="27" t="s">
        <v>40</v>
      </c>
      <c r="G19" s="28">
        <v>0</v>
      </c>
      <c r="H19" s="29">
        <v>0</v>
      </c>
      <c r="I19" s="29">
        <v>172376</v>
      </c>
      <c r="J19" s="29">
        <v>0</v>
      </c>
      <c r="K19" s="29">
        <v>0</v>
      </c>
      <c r="L19" s="29">
        <v>0</v>
      </c>
      <c r="M19" s="29">
        <v>0</v>
      </c>
      <c r="N19" s="30">
        <v>0</v>
      </c>
      <c r="O19" s="31"/>
      <c r="P19" s="32"/>
      <c r="Q19" s="32"/>
      <c r="R19" s="32"/>
      <c r="S19" s="32"/>
      <c r="T19" s="32"/>
      <c r="U19" s="32"/>
      <c r="V19" s="32"/>
      <c r="W19" s="32"/>
      <c r="X19" s="33">
        <f t="shared" si="0"/>
        <v>0</v>
      </c>
      <c r="Y19" s="34">
        <f t="shared" si="1"/>
        <v>172376</v>
      </c>
      <c r="CS19">
        <v>204339</v>
      </c>
      <c r="CT19">
        <v>205231</v>
      </c>
      <c r="CU19" t="s">
        <v>42</v>
      </c>
      <c r="CV19">
        <v>1</v>
      </c>
      <c r="CW19" t="s">
        <v>49</v>
      </c>
      <c r="CY19">
        <v>172376</v>
      </c>
      <c r="CZ19">
        <v>172376</v>
      </c>
      <c r="DA19">
        <v>172376</v>
      </c>
      <c r="DB19" t="s">
        <v>44</v>
      </c>
      <c r="DC19" t="s">
        <v>45</v>
      </c>
      <c r="DD19" t="s">
        <v>35</v>
      </c>
      <c r="DE19" t="s">
        <v>46</v>
      </c>
      <c r="DF19" t="s">
        <v>36</v>
      </c>
    </row>
    <row r="20" spans="1:110" x14ac:dyDescent="0.25">
      <c r="A20" s="25" t="s">
        <v>36</v>
      </c>
      <c r="B20" s="25" t="s">
        <v>64</v>
      </c>
      <c r="C20" s="26" t="s">
        <v>65</v>
      </c>
      <c r="D20" s="26">
        <v>2025</v>
      </c>
      <c r="E20" s="26" t="s">
        <v>20</v>
      </c>
      <c r="F20" s="27" t="s">
        <v>40</v>
      </c>
      <c r="G20" s="28">
        <v>0</v>
      </c>
      <c r="H20" s="29">
        <v>0</v>
      </c>
      <c r="I20" s="29">
        <v>0</v>
      </c>
      <c r="J20" s="29">
        <v>0</v>
      </c>
      <c r="K20" s="29">
        <v>164070</v>
      </c>
      <c r="L20" s="29">
        <v>0</v>
      </c>
      <c r="M20" s="29">
        <v>0</v>
      </c>
      <c r="N20" s="30">
        <v>0</v>
      </c>
      <c r="O20" s="31"/>
      <c r="P20" s="32"/>
      <c r="Q20" s="32"/>
      <c r="R20" s="32"/>
      <c r="S20" s="32"/>
      <c r="T20" s="32"/>
      <c r="U20" s="32"/>
      <c r="V20" s="32"/>
      <c r="W20" s="32"/>
      <c r="X20" s="33">
        <f t="shared" si="0"/>
        <v>0</v>
      </c>
      <c r="Y20" s="34">
        <f t="shared" si="1"/>
        <v>164070</v>
      </c>
      <c r="CS20">
        <v>204339</v>
      </c>
      <c r="CT20">
        <v>205217</v>
      </c>
      <c r="CU20" t="s">
        <v>42</v>
      </c>
      <c r="CV20">
        <v>1</v>
      </c>
      <c r="CY20">
        <v>164070</v>
      </c>
      <c r="CZ20">
        <v>164070</v>
      </c>
      <c r="DA20">
        <v>164070</v>
      </c>
      <c r="DB20" t="s">
        <v>44</v>
      </c>
      <c r="DC20" t="s">
        <v>45</v>
      </c>
      <c r="DD20" t="s">
        <v>35</v>
      </c>
      <c r="DE20" t="s">
        <v>46</v>
      </c>
      <c r="DF20" t="s">
        <v>36</v>
      </c>
    </row>
    <row r="21" spans="1:110" x14ac:dyDescent="0.25">
      <c r="A21" s="25" t="s">
        <v>36</v>
      </c>
      <c r="B21" s="25" t="s">
        <v>66</v>
      </c>
      <c r="C21" s="26" t="s">
        <v>67</v>
      </c>
      <c r="D21" s="26">
        <v>2025</v>
      </c>
      <c r="E21" s="26" t="s">
        <v>39</v>
      </c>
      <c r="F21" s="27" t="s">
        <v>40</v>
      </c>
      <c r="G21" s="28">
        <v>0</v>
      </c>
      <c r="H21" s="29">
        <v>0</v>
      </c>
      <c r="I21" s="29">
        <v>217677</v>
      </c>
      <c r="J21" s="29">
        <v>0</v>
      </c>
      <c r="K21" s="29">
        <v>0</v>
      </c>
      <c r="L21" s="29">
        <v>0</v>
      </c>
      <c r="M21" s="29">
        <v>0</v>
      </c>
      <c r="N21" s="30">
        <v>15237</v>
      </c>
      <c r="O21" s="31"/>
      <c r="P21" s="32"/>
      <c r="Q21" s="32"/>
      <c r="R21" s="32"/>
      <c r="S21" s="32"/>
      <c r="T21" s="32"/>
      <c r="U21" s="32"/>
      <c r="V21" s="32"/>
      <c r="W21" s="32"/>
      <c r="X21" s="33">
        <f t="shared" si="0"/>
        <v>0</v>
      </c>
      <c r="Y21" s="34">
        <f t="shared" si="1"/>
        <v>232914</v>
      </c>
      <c r="CS21">
        <v>204339</v>
      </c>
      <c r="CT21">
        <v>205208</v>
      </c>
      <c r="CU21" t="s">
        <v>42</v>
      </c>
      <c r="CV21">
        <v>1</v>
      </c>
      <c r="CW21" t="s">
        <v>49</v>
      </c>
      <c r="CY21">
        <v>232914</v>
      </c>
      <c r="CZ21">
        <v>232914</v>
      </c>
      <c r="DA21">
        <v>232914</v>
      </c>
      <c r="DB21" t="s">
        <v>44</v>
      </c>
      <c r="DC21" t="s">
        <v>45</v>
      </c>
      <c r="DD21" t="s">
        <v>35</v>
      </c>
      <c r="DE21" t="s">
        <v>46</v>
      </c>
      <c r="DF21" t="s">
        <v>36</v>
      </c>
    </row>
    <row r="22" spans="1:110" x14ac:dyDescent="0.25">
      <c r="A22" s="25" t="s">
        <v>36</v>
      </c>
      <c r="B22" s="25" t="s">
        <v>68</v>
      </c>
      <c r="C22" s="26" t="s">
        <v>69</v>
      </c>
      <c r="D22" s="26">
        <v>2025</v>
      </c>
      <c r="E22" s="26" t="s">
        <v>39</v>
      </c>
      <c r="F22" s="27" t="s">
        <v>40</v>
      </c>
      <c r="G22" s="28">
        <v>0</v>
      </c>
      <c r="H22" s="29">
        <v>0</v>
      </c>
      <c r="I22" s="29">
        <v>171211</v>
      </c>
      <c r="J22" s="29">
        <v>0</v>
      </c>
      <c r="K22" s="29">
        <v>0</v>
      </c>
      <c r="L22" s="29">
        <v>0</v>
      </c>
      <c r="M22" s="29">
        <v>0</v>
      </c>
      <c r="N22" s="30">
        <v>11985</v>
      </c>
      <c r="O22" s="31"/>
      <c r="P22" s="32"/>
      <c r="Q22" s="32"/>
      <c r="R22" s="32"/>
      <c r="S22" s="32"/>
      <c r="T22" s="32"/>
      <c r="U22" s="32"/>
      <c r="V22" s="32"/>
      <c r="W22" s="32"/>
      <c r="X22" s="33">
        <f t="shared" si="0"/>
        <v>0</v>
      </c>
      <c r="Y22" s="34">
        <f t="shared" si="1"/>
        <v>183196</v>
      </c>
      <c r="CS22">
        <v>204339</v>
      </c>
      <c r="CT22">
        <v>205227</v>
      </c>
      <c r="CU22" t="s">
        <v>42</v>
      </c>
      <c r="CV22">
        <v>1</v>
      </c>
      <c r="CW22" t="s">
        <v>49</v>
      </c>
      <c r="CY22">
        <v>183196</v>
      </c>
      <c r="CZ22">
        <v>183196</v>
      </c>
      <c r="DA22">
        <v>183196</v>
      </c>
      <c r="DB22" t="s">
        <v>44</v>
      </c>
      <c r="DC22" t="s">
        <v>45</v>
      </c>
      <c r="DD22" t="s">
        <v>35</v>
      </c>
      <c r="DE22" t="s">
        <v>46</v>
      </c>
      <c r="DF22" t="s">
        <v>36</v>
      </c>
    </row>
    <row r="23" spans="1:110" x14ac:dyDescent="0.25">
      <c r="A23" s="25" t="s">
        <v>36</v>
      </c>
      <c r="B23" s="25" t="s">
        <v>70</v>
      </c>
      <c r="C23" s="26" t="s">
        <v>71</v>
      </c>
      <c r="D23" s="26">
        <v>2025</v>
      </c>
      <c r="E23" s="26" t="s">
        <v>39</v>
      </c>
      <c r="F23" s="27" t="s">
        <v>40</v>
      </c>
      <c r="G23" s="28">
        <v>0</v>
      </c>
      <c r="H23" s="29">
        <v>0</v>
      </c>
      <c r="I23" s="29">
        <v>126682</v>
      </c>
      <c r="J23" s="29">
        <v>0</v>
      </c>
      <c r="K23" s="29">
        <v>0</v>
      </c>
      <c r="L23" s="29">
        <v>0</v>
      </c>
      <c r="M23" s="29">
        <v>0</v>
      </c>
      <c r="N23" s="30">
        <v>8867</v>
      </c>
      <c r="O23" s="31"/>
      <c r="P23" s="32"/>
      <c r="Q23" s="32"/>
      <c r="R23" s="32"/>
      <c r="S23" s="32"/>
      <c r="T23" s="32"/>
      <c r="U23" s="32"/>
      <c r="V23" s="32"/>
      <c r="W23" s="32"/>
      <c r="X23" s="33">
        <f t="shared" si="0"/>
        <v>0</v>
      </c>
      <c r="Y23" s="34">
        <f t="shared" si="1"/>
        <v>135549</v>
      </c>
      <c r="CS23">
        <v>204339</v>
      </c>
      <c r="CT23">
        <v>205215</v>
      </c>
      <c r="CU23" t="s">
        <v>42</v>
      </c>
      <c r="CV23">
        <v>1</v>
      </c>
      <c r="CW23" t="s">
        <v>49</v>
      </c>
      <c r="CY23">
        <v>135549</v>
      </c>
      <c r="CZ23">
        <v>135549</v>
      </c>
      <c r="DA23">
        <v>135549</v>
      </c>
      <c r="DB23" t="s">
        <v>44</v>
      </c>
      <c r="DC23" t="s">
        <v>45</v>
      </c>
      <c r="DD23" t="s">
        <v>35</v>
      </c>
      <c r="DE23" t="s">
        <v>46</v>
      </c>
      <c r="DF23" t="s">
        <v>36</v>
      </c>
    </row>
    <row r="24" spans="1:110" x14ac:dyDescent="0.25">
      <c r="A24" s="25" t="s">
        <v>36</v>
      </c>
      <c r="B24" s="25" t="s">
        <v>72</v>
      </c>
      <c r="C24" s="26" t="s">
        <v>73</v>
      </c>
      <c r="D24" s="26">
        <v>2025</v>
      </c>
      <c r="E24" s="26" t="s">
        <v>39</v>
      </c>
      <c r="F24" s="27" t="s">
        <v>40</v>
      </c>
      <c r="G24" s="28">
        <v>0</v>
      </c>
      <c r="H24" s="29">
        <v>0</v>
      </c>
      <c r="I24" s="29">
        <v>309961</v>
      </c>
      <c r="J24" s="29">
        <v>0</v>
      </c>
      <c r="K24" s="29">
        <v>0</v>
      </c>
      <c r="L24" s="29">
        <v>0</v>
      </c>
      <c r="M24" s="29">
        <v>0</v>
      </c>
      <c r="N24" s="30">
        <v>21697</v>
      </c>
      <c r="O24" s="31"/>
      <c r="P24" s="32"/>
      <c r="Q24" s="32"/>
      <c r="R24" s="32"/>
      <c r="S24" s="32"/>
      <c r="T24" s="32"/>
      <c r="U24" s="32"/>
      <c r="V24" s="32"/>
      <c r="W24" s="32"/>
      <c r="X24" s="33">
        <f t="shared" si="0"/>
        <v>0</v>
      </c>
      <c r="Y24" s="34">
        <f t="shared" si="1"/>
        <v>331658</v>
      </c>
      <c r="CS24">
        <v>204339</v>
      </c>
      <c r="CT24">
        <v>205212</v>
      </c>
      <c r="CU24" t="s">
        <v>42</v>
      </c>
      <c r="CV24">
        <v>1</v>
      </c>
      <c r="CW24" t="s">
        <v>49</v>
      </c>
      <c r="CY24">
        <v>331658</v>
      </c>
      <c r="CZ24">
        <v>331658</v>
      </c>
      <c r="DA24">
        <v>331658</v>
      </c>
      <c r="DB24" t="s">
        <v>44</v>
      </c>
      <c r="DC24" t="s">
        <v>45</v>
      </c>
      <c r="DD24" t="s">
        <v>35</v>
      </c>
      <c r="DE24" t="s">
        <v>46</v>
      </c>
      <c r="DF24" t="s">
        <v>36</v>
      </c>
    </row>
    <row r="25" spans="1:110" x14ac:dyDescent="0.25">
      <c r="A25" s="25" t="s">
        <v>36</v>
      </c>
      <c r="B25" s="25" t="s">
        <v>74</v>
      </c>
      <c r="C25" s="26" t="s">
        <v>75</v>
      </c>
      <c r="D25" s="26">
        <v>2025</v>
      </c>
      <c r="E25" s="26" t="s">
        <v>39</v>
      </c>
      <c r="F25" s="27" t="s">
        <v>40</v>
      </c>
      <c r="G25" s="28">
        <v>397663</v>
      </c>
      <c r="H25" s="29">
        <v>0</v>
      </c>
      <c r="I25" s="29">
        <v>139712</v>
      </c>
      <c r="J25" s="29">
        <v>89278</v>
      </c>
      <c r="K25" s="29">
        <v>0</v>
      </c>
      <c r="L25" s="29">
        <v>0</v>
      </c>
      <c r="M25" s="29">
        <v>0</v>
      </c>
      <c r="N25" s="30">
        <v>0</v>
      </c>
      <c r="O25" s="31"/>
      <c r="P25" s="32"/>
      <c r="Q25" s="32"/>
      <c r="R25" s="32"/>
      <c r="S25" s="32"/>
      <c r="T25" s="32"/>
      <c r="U25" s="32"/>
      <c r="V25" s="32"/>
      <c r="W25" s="32"/>
      <c r="X25" s="33">
        <f t="shared" si="0"/>
        <v>0</v>
      </c>
      <c r="Y25" s="34">
        <f t="shared" si="1"/>
        <v>626653</v>
      </c>
      <c r="CS25">
        <v>204339</v>
      </c>
      <c r="CT25">
        <v>205238</v>
      </c>
      <c r="CU25" t="s">
        <v>42</v>
      </c>
      <c r="CV25">
        <v>1</v>
      </c>
      <c r="CW25" t="s">
        <v>49</v>
      </c>
      <c r="CY25">
        <v>570633</v>
      </c>
      <c r="CZ25">
        <v>570633</v>
      </c>
      <c r="DA25">
        <v>626653</v>
      </c>
      <c r="DB25" t="s">
        <v>44</v>
      </c>
      <c r="DC25" t="s">
        <v>45</v>
      </c>
      <c r="DD25" t="s">
        <v>35</v>
      </c>
      <c r="DE25" t="s">
        <v>46</v>
      </c>
      <c r="DF25" t="s">
        <v>36</v>
      </c>
    </row>
    <row r="26" spans="1:110" x14ac:dyDescent="0.25">
      <c r="A26" s="25" t="s">
        <v>36</v>
      </c>
      <c r="B26" s="25" t="s">
        <v>76</v>
      </c>
      <c r="C26" s="26" t="s">
        <v>77</v>
      </c>
      <c r="D26" s="26">
        <v>2025</v>
      </c>
      <c r="E26" s="26" t="s">
        <v>39</v>
      </c>
      <c r="F26" s="27" t="s">
        <v>40</v>
      </c>
      <c r="G26" s="28">
        <v>0</v>
      </c>
      <c r="H26" s="29">
        <v>0</v>
      </c>
      <c r="I26" s="29">
        <v>176705</v>
      </c>
      <c r="J26" s="29">
        <v>0</v>
      </c>
      <c r="K26" s="29">
        <v>0</v>
      </c>
      <c r="L26" s="29">
        <v>0</v>
      </c>
      <c r="M26" s="29">
        <v>0</v>
      </c>
      <c r="N26" s="30">
        <v>12246</v>
      </c>
      <c r="O26" s="31"/>
      <c r="P26" s="32"/>
      <c r="Q26" s="32"/>
      <c r="R26" s="32"/>
      <c r="S26" s="32"/>
      <c r="T26" s="32"/>
      <c r="U26" s="32"/>
      <c r="V26" s="32"/>
      <c r="W26" s="32"/>
      <c r="X26" s="33">
        <f t="shared" si="0"/>
        <v>0</v>
      </c>
      <c r="Y26" s="34">
        <f t="shared" si="1"/>
        <v>188951</v>
      </c>
      <c r="CS26">
        <v>204339</v>
      </c>
      <c r="CT26">
        <v>205213</v>
      </c>
      <c r="CU26" t="s">
        <v>42</v>
      </c>
      <c r="CV26">
        <v>1</v>
      </c>
      <c r="CW26" t="s">
        <v>49</v>
      </c>
      <c r="CY26">
        <v>188951</v>
      </c>
      <c r="CZ26">
        <v>188951</v>
      </c>
      <c r="DA26">
        <v>188951</v>
      </c>
      <c r="DB26" t="s">
        <v>44</v>
      </c>
      <c r="DC26" t="s">
        <v>45</v>
      </c>
      <c r="DD26" t="s">
        <v>35</v>
      </c>
      <c r="DE26" t="s">
        <v>46</v>
      </c>
      <c r="DF26" t="s">
        <v>36</v>
      </c>
    </row>
    <row r="27" spans="1:110" x14ac:dyDescent="0.25">
      <c r="A27" s="25" t="s">
        <v>36</v>
      </c>
      <c r="B27" s="25" t="s">
        <v>78</v>
      </c>
      <c r="C27" s="26" t="s">
        <v>79</v>
      </c>
      <c r="D27" s="26">
        <v>2025</v>
      </c>
      <c r="E27" s="26" t="s">
        <v>80</v>
      </c>
      <c r="F27" s="27" t="s">
        <v>40</v>
      </c>
      <c r="G27" s="28">
        <v>127500</v>
      </c>
      <c r="H27" s="29">
        <v>0</v>
      </c>
      <c r="I27" s="29">
        <v>0</v>
      </c>
      <c r="J27" s="29">
        <v>83532</v>
      </c>
      <c r="K27" s="29">
        <v>0</v>
      </c>
      <c r="L27" s="29">
        <v>0</v>
      </c>
      <c r="M27" s="29">
        <v>0</v>
      </c>
      <c r="N27" s="30">
        <v>21103</v>
      </c>
      <c r="O27" s="31"/>
      <c r="P27" s="32"/>
      <c r="Q27" s="32"/>
      <c r="R27" s="32"/>
      <c r="S27" s="32"/>
      <c r="T27" s="32"/>
      <c r="U27" s="32"/>
      <c r="V27" s="32"/>
      <c r="W27" s="32"/>
      <c r="X27" s="33">
        <f t="shared" si="0"/>
        <v>0</v>
      </c>
      <c r="Y27" s="34">
        <f t="shared" si="1"/>
        <v>232135</v>
      </c>
      <c r="CS27">
        <v>204339</v>
      </c>
      <c r="CT27">
        <v>205226</v>
      </c>
      <c r="CU27" t="s">
        <v>42</v>
      </c>
      <c r="CV27">
        <v>1</v>
      </c>
      <c r="CY27">
        <v>232135</v>
      </c>
      <c r="CZ27">
        <v>232135</v>
      </c>
      <c r="DA27">
        <v>232135</v>
      </c>
      <c r="DB27" t="s">
        <v>44</v>
      </c>
      <c r="DC27" t="s">
        <v>45</v>
      </c>
      <c r="DD27" t="s">
        <v>35</v>
      </c>
      <c r="DE27" t="s">
        <v>46</v>
      </c>
      <c r="DF27" t="s">
        <v>36</v>
      </c>
    </row>
    <row r="28" spans="1:110" x14ac:dyDescent="0.25">
      <c r="A28" s="25" t="s">
        <v>36</v>
      </c>
      <c r="B28" s="25" t="s">
        <v>81</v>
      </c>
      <c r="C28" s="26" t="s">
        <v>82</v>
      </c>
      <c r="D28" s="26">
        <v>2025</v>
      </c>
      <c r="E28" s="26" t="s">
        <v>39</v>
      </c>
      <c r="F28" s="27" t="s">
        <v>40</v>
      </c>
      <c r="G28" s="28">
        <v>0</v>
      </c>
      <c r="H28" s="29">
        <v>0</v>
      </c>
      <c r="I28" s="29">
        <v>61943</v>
      </c>
      <c r="J28" s="29">
        <v>0</v>
      </c>
      <c r="K28" s="29">
        <v>0</v>
      </c>
      <c r="L28" s="29">
        <v>0</v>
      </c>
      <c r="M28" s="29">
        <v>0</v>
      </c>
      <c r="N28" s="30">
        <v>4336</v>
      </c>
      <c r="O28" s="31"/>
      <c r="P28" s="32"/>
      <c r="Q28" s="32"/>
      <c r="R28" s="32"/>
      <c r="S28" s="32"/>
      <c r="T28" s="32"/>
      <c r="U28" s="32"/>
      <c r="V28" s="32"/>
      <c r="W28" s="32"/>
      <c r="X28" s="33">
        <f t="shared" si="0"/>
        <v>0</v>
      </c>
      <c r="Y28" s="34">
        <f t="shared" si="1"/>
        <v>66279</v>
      </c>
      <c r="CS28">
        <v>204339</v>
      </c>
      <c r="CT28">
        <v>205216</v>
      </c>
      <c r="CU28" t="s">
        <v>42</v>
      </c>
      <c r="CV28">
        <v>1</v>
      </c>
      <c r="CW28" t="s">
        <v>49</v>
      </c>
      <c r="CY28">
        <v>66279</v>
      </c>
      <c r="CZ28">
        <v>66279</v>
      </c>
      <c r="DA28">
        <v>66279</v>
      </c>
      <c r="DB28" t="s">
        <v>44</v>
      </c>
      <c r="DC28" t="s">
        <v>45</v>
      </c>
      <c r="DD28" t="s">
        <v>35</v>
      </c>
      <c r="DE28" t="s">
        <v>46</v>
      </c>
      <c r="DF28" t="s">
        <v>36</v>
      </c>
    </row>
    <row r="29" spans="1:110" x14ac:dyDescent="0.25">
      <c r="A29" s="25" t="s">
        <v>36</v>
      </c>
      <c r="B29" s="25" t="s">
        <v>83</v>
      </c>
      <c r="C29" s="26" t="s">
        <v>84</v>
      </c>
      <c r="D29" s="26">
        <v>2025</v>
      </c>
      <c r="E29" s="26" t="s">
        <v>39</v>
      </c>
      <c r="F29" s="27" t="s">
        <v>40</v>
      </c>
      <c r="G29" s="28">
        <v>0</v>
      </c>
      <c r="H29" s="29">
        <v>0</v>
      </c>
      <c r="I29" s="29">
        <v>248323</v>
      </c>
      <c r="J29" s="29">
        <v>0</v>
      </c>
      <c r="K29" s="29">
        <v>0</v>
      </c>
      <c r="L29" s="29">
        <v>0</v>
      </c>
      <c r="M29" s="29">
        <v>0</v>
      </c>
      <c r="N29" s="30">
        <v>9525</v>
      </c>
      <c r="O29" s="31"/>
      <c r="P29" s="32"/>
      <c r="Q29" s="32"/>
      <c r="R29" s="32"/>
      <c r="S29" s="32"/>
      <c r="T29" s="32"/>
      <c r="U29" s="32"/>
      <c r="V29" s="32"/>
      <c r="W29" s="32"/>
      <c r="X29" s="33">
        <f t="shared" si="0"/>
        <v>0</v>
      </c>
      <c r="Y29" s="34">
        <f t="shared" si="1"/>
        <v>257848</v>
      </c>
      <c r="CS29">
        <v>204339</v>
      </c>
      <c r="CT29">
        <v>205242</v>
      </c>
      <c r="CU29" t="s">
        <v>42</v>
      </c>
      <c r="CV29">
        <v>1</v>
      </c>
      <c r="CW29" t="s">
        <v>49</v>
      </c>
      <c r="CY29">
        <v>257848</v>
      </c>
      <c r="CZ29">
        <v>257848</v>
      </c>
      <c r="DA29">
        <v>257848</v>
      </c>
      <c r="DB29" t="s">
        <v>44</v>
      </c>
      <c r="DC29" t="s">
        <v>45</v>
      </c>
      <c r="DD29" t="s">
        <v>35</v>
      </c>
      <c r="DE29" t="s">
        <v>46</v>
      </c>
      <c r="DF29" t="s">
        <v>36</v>
      </c>
    </row>
    <row r="30" spans="1:110" x14ac:dyDescent="0.25">
      <c r="A30" s="25" t="s">
        <v>36</v>
      </c>
      <c r="B30" s="25" t="s">
        <v>85</v>
      </c>
      <c r="C30" s="26" t="s">
        <v>86</v>
      </c>
      <c r="D30" s="26">
        <v>2025</v>
      </c>
      <c r="E30" s="26" t="s">
        <v>39</v>
      </c>
      <c r="F30" s="27" t="s">
        <v>40</v>
      </c>
      <c r="G30" s="28">
        <v>0</v>
      </c>
      <c r="H30" s="29">
        <v>0</v>
      </c>
      <c r="I30" s="29">
        <v>200981</v>
      </c>
      <c r="J30" s="29">
        <v>0</v>
      </c>
      <c r="K30" s="29">
        <v>0</v>
      </c>
      <c r="L30" s="29">
        <v>0</v>
      </c>
      <c r="M30" s="29">
        <v>0</v>
      </c>
      <c r="N30" s="30">
        <v>12565</v>
      </c>
      <c r="O30" s="31"/>
      <c r="P30" s="32"/>
      <c r="Q30" s="32"/>
      <c r="R30" s="32"/>
      <c r="S30" s="32"/>
      <c r="T30" s="32"/>
      <c r="U30" s="32"/>
      <c r="V30" s="32"/>
      <c r="W30" s="32"/>
      <c r="X30" s="33">
        <f t="shared" si="0"/>
        <v>0</v>
      </c>
      <c r="Y30" s="34">
        <f t="shared" si="1"/>
        <v>213546</v>
      </c>
      <c r="CS30">
        <v>204339</v>
      </c>
      <c r="CT30">
        <v>205214</v>
      </c>
      <c r="CU30" t="s">
        <v>42</v>
      </c>
      <c r="CV30">
        <v>1</v>
      </c>
      <c r="CW30" t="s">
        <v>49</v>
      </c>
      <c r="CY30">
        <v>213546</v>
      </c>
      <c r="CZ30">
        <v>213546</v>
      </c>
      <c r="DA30">
        <v>213546</v>
      </c>
      <c r="DB30" t="s">
        <v>44</v>
      </c>
      <c r="DC30" t="s">
        <v>45</v>
      </c>
      <c r="DD30" t="s">
        <v>35</v>
      </c>
      <c r="DE30" t="s">
        <v>46</v>
      </c>
      <c r="DF30" t="s">
        <v>36</v>
      </c>
    </row>
    <row r="31" spans="1:110" x14ac:dyDescent="0.25">
      <c r="A31" s="25" t="s">
        <v>36</v>
      </c>
      <c r="B31" s="25" t="s">
        <v>87</v>
      </c>
      <c r="C31" s="26" t="s">
        <v>88</v>
      </c>
      <c r="D31" s="26">
        <v>2025</v>
      </c>
      <c r="E31" s="26" t="s">
        <v>39</v>
      </c>
      <c r="F31" s="27" t="s">
        <v>40</v>
      </c>
      <c r="G31" s="28">
        <v>1236441</v>
      </c>
      <c r="H31" s="29">
        <v>0</v>
      </c>
      <c r="I31" s="29">
        <v>268775</v>
      </c>
      <c r="J31" s="29">
        <v>368295</v>
      </c>
      <c r="K31" s="29">
        <v>0</v>
      </c>
      <c r="L31" s="29">
        <v>0</v>
      </c>
      <c r="M31" s="29">
        <v>0</v>
      </c>
      <c r="N31" s="30">
        <v>114177</v>
      </c>
      <c r="O31" s="31"/>
      <c r="P31" s="32"/>
      <c r="Q31" s="32"/>
      <c r="R31" s="32"/>
      <c r="S31" s="32"/>
      <c r="T31" s="32"/>
      <c r="U31" s="32"/>
      <c r="V31" s="32"/>
      <c r="W31" s="32"/>
      <c r="X31" s="33">
        <f t="shared" si="0"/>
        <v>0</v>
      </c>
      <c r="Y31" s="34">
        <f t="shared" si="1"/>
        <v>1987688</v>
      </c>
      <c r="CS31">
        <v>204339</v>
      </c>
      <c r="CT31">
        <v>205256</v>
      </c>
      <c r="CU31" t="s">
        <v>42</v>
      </c>
      <c r="CV31">
        <v>1</v>
      </c>
      <c r="CW31" t="s">
        <v>49</v>
      </c>
      <c r="CY31">
        <v>1495758</v>
      </c>
      <c r="CZ31">
        <v>1495758</v>
      </c>
      <c r="DA31">
        <v>1987688</v>
      </c>
      <c r="DB31" t="s">
        <v>44</v>
      </c>
      <c r="DC31" t="s">
        <v>45</v>
      </c>
      <c r="DD31" t="s">
        <v>35</v>
      </c>
      <c r="DE31" t="s">
        <v>46</v>
      </c>
      <c r="DF31" t="s">
        <v>36</v>
      </c>
    </row>
    <row r="32" spans="1:110" x14ac:dyDescent="0.25">
      <c r="A32" s="25" t="s">
        <v>36</v>
      </c>
      <c r="B32" s="25" t="s">
        <v>89</v>
      </c>
      <c r="C32" s="26" t="s">
        <v>90</v>
      </c>
      <c r="D32" s="26">
        <v>2025</v>
      </c>
      <c r="E32" s="26" t="s">
        <v>39</v>
      </c>
      <c r="F32" s="27" t="s">
        <v>40</v>
      </c>
      <c r="G32" s="28">
        <v>0</v>
      </c>
      <c r="H32" s="29">
        <v>0</v>
      </c>
      <c r="I32" s="29">
        <v>172375</v>
      </c>
      <c r="J32" s="29">
        <v>0</v>
      </c>
      <c r="K32" s="29">
        <v>0</v>
      </c>
      <c r="L32" s="29">
        <v>0</v>
      </c>
      <c r="M32" s="29">
        <v>0</v>
      </c>
      <c r="N32" s="30">
        <v>0</v>
      </c>
      <c r="O32" s="31"/>
      <c r="P32" s="32"/>
      <c r="Q32" s="32"/>
      <c r="R32" s="32"/>
      <c r="S32" s="32"/>
      <c r="T32" s="32"/>
      <c r="U32" s="32"/>
      <c r="V32" s="32"/>
      <c r="W32" s="32"/>
      <c r="X32" s="33">
        <f t="shared" si="0"/>
        <v>0</v>
      </c>
      <c r="Y32" s="34">
        <f t="shared" si="1"/>
        <v>172375</v>
      </c>
      <c r="CS32">
        <v>204339</v>
      </c>
      <c r="CT32">
        <v>205232</v>
      </c>
      <c r="CU32" t="s">
        <v>42</v>
      </c>
      <c r="CV32">
        <v>1</v>
      </c>
      <c r="CW32" t="s">
        <v>49</v>
      </c>
      <c r="CY32">
        <v>172375</v>
      </c>
      <c r="CZ32">
        <v>172375</v>
      </c>
      <c r="DA32">
        <v>172375</v>
      </c>
      <c r="DB32" t="s">
        <v>44</v>
      </c>
      <c r="DC32" t="s">
        <v>45</v>
      </c>
      <c r="DD32" t="s">
        <v>35</v>
      </c>
      <c r="DE32" t="s">
        <v>46</v>
      </c>
      <c r="DF32" t="s">
        <v>36</v>
      </c>
    </row>
    <row r="33" spans="1:110" x14ac:dyDescent="0.25">
      <c r="A33" s="25" t="s">
        <v>36</v>
      </c>
      <c r="B33" s="25" t="s">
        <v>91</v>
      </c>
      <c r="C33" s="26" t="s">
        <v>92</v>
      </c>
      <c r="D33" s="26">
        <v>2025</v>
      </c>
      <c r="E33" s="26" t="s">
        <v>39</v>
      </c>
      <c r="F33" s="27" t="s">
        <v>40</v>
      </c>
      <c r="G33" s="28">
        <v>0</v>
      </c>
      <c r="H33" s="29">
        <v>0</v>
      </c>
      <c r="I33" s="29">
        <v>172375</v>
      </c>
      <c r="J33" s="29">
        <v>0</v>
      </c>
      <c r="K33" s="29">
        <v>0</v>
      </c>
      <c r="L33" s="29">
        <v>0</v>
      </c>
      <c r="M33" s="29">
        <v>0</v>
      </c>
      <c r="N33" s="30">
        <v>0</v>
      </c>
      <c r="O33" s="31"/>
      <c r="P33" s="32"/>
      <c r="Q33" s="32"/>
      <c r="R33" s="32"/>
      <c r="S33" s="32"/>
      <c r="T33" s="32"/>
      <c r="U33" s="32"/>
      <c r="V33" s="32"/>
      <c r="W33" s="32"/>
      <c r="X33" s="33">
        <f t="shared" si="0"/>
        <v>0</v>
      </c>
      <c r="Y33" s="34">
        <f t="shared" si="1"/>
        <v>172375</v>
      </c>
      <c r="CS33">
        <v>204339</v>
      </c>
      <c r="CT33">
        <v>205230</v>
      </c>
      <c r="CU33" t="s">
        <v>42</v>
      </c>
      <c r="CV33">
        <v>1</v>
      </c>
      <c r="CW33" t="s">
        <v>49</v>
      </c>
      <c r="CY33">
        <v>172375</v>
      </c>
      <c r="CZ33">
        <v>172375</v>
      </c>
      <c r="DA33">
        <v>172375</v>
      </c>
      <c r="DB33" t="s">
        <v>44</v>
      </c>
      <c r="DC33" t="s">
        <v>45</v>
      </c>
      <c r="DD33" t="s">
        <v>35</v>
      </c>
      <c r="DE33" t="s">
        <v>46</v>
      </c>
      <c r="DF33" t="s">
        <v>36</v>
      </c>
    </row>
    <row r="34" spans="1:110" x14ac:dyDescent="0.25">
      <c r="A34" s="25" t="s">
        <v>36</v>
      </c>
      <c r="B34" s="25" t="s">
        <v>93</v>
      </c>
      <c r="C34" s="26" t="s">
        <v>94</v>
      </c>
      <c r="D34" s="26">
        <v>2025</v>
      </c>
      <c r="E34" s="26" t="s">
        <v>39</v>
      </c>
      <c r="F34" s="27" t="s">
        <v>40</v>
      </c>
      <c r="G34" s="28">
        <v>0</v>
      </c>
      <c r="H34" s="29">
        <v>0</v>
      </c>
      <c r="I34" s="29">
        <v>56306</v>
      </c>
      <c r="J34" s="29">
        <v>0</v>
      </c>
      <c r="K34" s="29">
        <v>0</v>
      </c>
      <c r="L34" s="29">
        <v>0</v>
      </c>
      <c r="M34" s="29">
        <v>0</v>
      </c>
      <c r="N34" s="30">
        <v>3941</v>
      </c>
      <c r="O34" s="31"/>
      <c r="P34" s="32"/>
      <c r="Q34" s="32"/>
      <c r="R34" s="32"/>
      <c r="S34" s="32"/>
      <c r="T34" s="32"/>
      <c r="U34" s="32"/>
      <c r="V34" s="32"/>
      <c r="W34" s="32"/>
      <c r="X34" s="33">
        <f t="shared" si="0"/>
        <v>0</v>
      </c>
      <c r="Y34" s="34">
        <f t="shared" si="1"/>
        <v>60247</v>
      </c>
      <c r="CS34">
        <v>204339</v>
      </c>
      <c r="CT34">
        <v>205210</v>
      </c>
      <c r="CU34" t="s">
        <v>42</v>
      </c>
      <c r="CV34">
        <v>1</v>
      </c>
      <c r="CW34" t="s">
        <v>49</v>
      </c>
      <c r="CY34">
        <v>60247</v>
      </c>
      <c r="CZ34">
        <v>60247</v>
      </c>
      <c r="DA34">
        <v>60247</v>
      </c>
      <c r="DB34" t="s">
        <v>44</v>
      </c>
      <c r="DC34" t="s">
        <v>45</v>
      </c>
      <c r="DD34" t="s">
        <v>35</v>
      </c>
      <c r="DE34" t="s">
        <v>46</v>
      </c>
      <c r="DF34" t="s">
        <v>36</v>
      </c>
    </row>
    <row r="35" spans="1:110" x14ac:dyDescent="0.25">
      <c r="A35" s="25" t="s">
        <v>36</v>
      </c>
      <c r="B35" s="25" t="s">
        <v>95</v>
      </c>
      <c r="C35" s="26" t="s">
        <v>96</v>
      </c>
      <c r="D35" s="26">
        <v>2025</v>
      </c>
      <c r="E35" s="26" t="s">
        <v>39</v>
      </c>
      <c r="F35" s="27" t="s">
        <v>40</v>
      </c>
      <c r="G35" s="28">
        <v>0</v>
      </c>
      <c r="H35" s="29">
        <v>0</v>
      </c>
      <c r="I35" s="29">
        <v>230262</v>
      </c>
      <c r="J35" s="29">
        <v>0</v>
      </c>
      <c r="K35" s="29">
        <v>0</v>
      </c>
      <c r="L35" s="29">
        <v>0</v>
      </c>
      <c r="M35" s="29">
        <v>0</v>
      </c>
      <c r="N35" s="30">
        <v>6908</v>
      </c>
      <c r="O35" s="31"/>
      <c r="P35" s="32"/>
      <c r="Q35" s="32"/>
      <c r="R35" s="32"/>
      <c r="S35" s="32"/>
      <c r="T35" s="32"/>
      <c r="U35" s="32"/>
      <c r="V35" s="32"/>
      <c r="W35" s="32"/>
      <c r="X35" s="33">
        <f t="shared" si="0"/>
        <v>0</v>
      </c>
      <c r="Y35" s="34">
        <f t="shared" si="1"/>
        <v>237170</v>
      </c>
      <c r="CS35">
        <v>204339</v>
      </c>
      <c r="CT35">
        <v>205241</v>
      </c>
      <c r="CU35" t="s">
        <v>42</v>
      </c>
      <c r="CV35">
        <v>1</v>
      </c>
      <c r="CW35" t="s">
        <v>49</v>
      </c>
      <c r="CY35">
        <v>237170</v>
      </c>
      <c r="CZ35">
        <v>237170</v>
      </c>
      <c r="DA35">
        <v>237170</v>
      </c>
      <c r="DB35" t="s">
        <v>44</v>
      </c>
      <c r="DC35" t="s">
        <v>45</v>
      </c>
      <c r="DD35" t="s">
        <v>35</v>
      </c>
      <c r="DE35" t="s">
        <v>46</v>
      </c>
      <c r="DF35" t="s">
        <v>36</v>
      </c>
    </row>
    <row r="36" spans="1:110" x14ac:dyDescent="0.25">
      <c r="A36" s="25" t="s">
        <v>36</v>
      </c>
      <c r="B36" s="25" t="s">
        <v>97</v>
      </c>
      <c r="C36" s="26" t="s">
        <v>98</v>
      </c>
      <c r="D36" s="26">
        <v>2025</v>
      </c>
      <c r="E36" s="26" t="s">
        <v>39</v>
      </c>
      <c r="F36" s="27" t="s">
        <v>40</v>
      </c>
      <c r="G36" s="28">
        <v>0</v>
      </c>
      <c r="H36" s="29">
        <v>0</v>
      </c>
      <c r="I36" s="29">
        <v>64200</v>
      </c>
      <c r="J36" s="29">
        <v>0</v>
      </c>
      <c r="K36" s="29">
        <v>0</v>
      </c>
      <c r="L36" s="29">
        <v>0</v>
      </c>
      <c r="M36" s="29">
        <v>0</v>
      </c>
      <c r="N36" s="30">
        <v>0</v>
      </c>
      <c r="O36" s="31"/>
      <c r="P36" s="32"/>
      <c r="Q36" s="32"/>
      <c r="R36" s="32"/>
      <c r="S36" s="32"/>
      <c r="T36" s="32"/>
      <c r="U36" s="32"/>
      <c r="V36" s="32"/>
      <c r="W36" s="32"/>
      <c r="X36" s="33">
        <f t="shared" si="0"/>
        <v>0</v>
      </c>
      <c r="Y36" s="34">
        <f t="shared" si="1"/>
        <v>64200</v>
      </c>
      <c r="CS36">
        <v>204339</v>
      </c>
      <c r="CT36">
        <v>205234</v>
      </c>
      <c r="CU36" t="s">
        <v>42</v>
      </c>
      <c r="CV36">
        <v>1</v>
      </c>
      <c r="CW36" t="s">
        <v>49</v>
      </c>
      <c r="CY36">
        <v>64200</v>
      </c>
      <c r="CZ36">
        <v>64200</v>
      </c>
      <c r="DA36">
        <v>64200</v>
      </c>
      <c r="DB36" t="s">
        <v>44</v>
      </c>
      <c r="DC36" t="s">
        <v>45</v>
      </c>
      <c r="DD36" t="s">
        <v>35</v>
      </c>
      <c r="DE36" t="s">
        <v>46</v>
      </c>
      <c r="DF36" t="s">
        <v>36</v>
      </c>
    </row>
    <row r="37" spans="1:110" x14ac:dyDescent="0.25">
      <c r="A37" s="25" t="s">
        <v>36</v>
      </c>
      <c r="B37" s="25" t="s">
        <v>99</v>
      </c>
      <c r="C37" s="26" t="s">
        <v>100</v>
      </c>
      <c r="D37" s="26">
        <v>2025</v>
      </c>
      <c r="E37" s="26" t="s">
        <v>39</v>
      </c>
      <c r="F37" s="27" t="s">
        <v>101</v>
      </c>
      <c r="G37" s="28">
        <v>0</v>
      </c>
      <c r="H37" s="29">
        <v>1093020</v>
      </c>
      <c r="I37" s="29">
        <v>447096</v>
      </c>
      <c r="J37" s="29">
        <v>0</v>
      </c>
      <c r="K37" s="29">
        <v>27690</v>
      </c>
      <c r="L37" s="29">
        <v>0</v>
      </c>
      <c r="M37" s="29">
        <v>0</v>
      </c>
      <c r="N37" s="30">
        <v>25000</v>
      </c>
      <c r="O37" s="31" t="s">
        <v>41</v>
      </c>
      <c r="P37" s="32">
        <v>0</v>
      </c>
      <c r="Q37" s="32">
        <v>0</v>
      </c>
      <c r="R37" s="32">
        <v>55</v>
      </c>
      <c r="S37" s="32">
        <v>35</v>
      </c>
      <c r="T37" s="32">
        <v>0</v>
      </c>
      <c r="U37" s="32">
        <v>0</v>
      </c>
      <c r="V37" s="32">
        <v>0</v>
      </c>
      <c r="W37" s="32">
        <v>0</v>
      </c>
      <c r="X37" s="33">
        <f t="shared" si="0"/>
        <v>90</v>
      </c>
      <c r="Y37" s="34">
        <f t="shared" si="1"/>
        <v>1592806</v>
      </c>
      <c r="CS37">
        <v>204339</v>
      </c>
      <c r="CT37">
        <v>205240</v>
      </c>
      <c r="CU37" t="s">
        <v>42</v>
      </c>
      <c r="CV37">
        <v>1</v>
      </c>
      <c r="CW37" t="s">
        <v>43</v>
      </c>
      <c r="CY37">
        <v>1467226</v>
      </c>
      <c r="CZ37">
        <v>1467226</v>
      </c>
      <c r="DA37">
        <v>1592806</v>
      </c>
      <c r="DB37" t="s">
        <v>44</v>
      </c>
      <c r="DC37" t="s">
        <v>45</v>
      </c>
      <c r="DD37" t="s">
        <v>35</v>
      </c>
      <c r="DE37" t="s">
        <v>46</v>
      </c>
      <c r="DF37" t="s">
        <v>36</v>
      </c>
    </row>
    <row r="38" spans="1:110" x14ac:dyDescent="0.25">
      <c r="A38" s="25" t="s">
        <v>36</v>
      </c>
      <c r="B38" s="25" t="s">
        <v>102</v>
      </c>
      <c r="C38" s="26" t="s">
        <v>103</v>
      </c>
      <c r="D38" s="26">
        <v>2025</v>
      </c>
      <c r="E38" s="26" t="s">
        <v>39</v>
      </c>
      <c r="F38" s="27" t="s">
        <v>40</v>
      </c>
      <c r="G38" s="28">
        <v>0</v>
      </c>
      <c r="H38" s="29">
        <v>0</v>
      </c>
      <c r="I38" s="29">
        <v>236779</v>
      </c>
      <c r="J38" s="29">
        <v>0</v>
      </c>
      <c r="K38" s="29">
        <v>0</v>
      </c>
      <c r="L38" s="29">
        <v>0</v>
      </c>
      <c r="M38" s="29">
        <v>0</v>
      </c>
      <c r="N38" s="30">
        <v>17221</v>
      </c>
      <c r="O38" s="31"/>
      <c r="P38" s="32"/>
      <c r="Q38" s="32"/>
      <c r="R38" s="32"/>
      <c r="S38" s="32"/>
      <c r="T38" s="32"/>
      <c r="U38" s="32"/>
      <c r="V38" s="32"/>
      <c r="W38" s="32"/>
      <c r="X38" s="33">
        <f t="shared" si="0"/>
        <v>0</v>
      </c>
      <c r="Y38" s="34">
        <f t="shared" si="1"/>
        <v>254000</v>
      </c>
      <c r="CS38">
        <v>204339</v>
      </c>
      <c r="CT38">
        <v>205211</v>
      </c>
      <c r="CU38" t="s">
        <v>42</v>
      </c>
      <c r="CV38">
        <v>1</v>
      </c>
      <c r="CW38" t="s">
        <v>49</v>
      </c>
      <c r="CY38">
        <v>254000</v>
      </c>
      <c r="CZ38">
        <v>254000</v>
      </c>
      <c r="DA38">
        <v>254000</v>
      </c>
      <c r="DB38" t="s">
        <v>44</v>
      </c>
      <c r="DC38" t="s">
        <v>45</v>
      </c>
      <c r="DD38" t="s">
        <v>35</v>
      </c>
      <c r="DE38" t="s">
        <v>46</v>
      </c>
      <c r="DF38" t="s">
        <v>36</v>
      </c>
    </row>
    <row r="39" spans="1:110" x14ac:dyDescent="0.25">
      <c r="A39" s="25" t="s">
        <v>36</v>
      </c>
      <c r="B39" s="25" t="s">
        <v>104</v>
      </c>
      <c r="C39" s="26" t="s">
        <v>105</v>
      </c>
      <c r="D39" s="26">
        <v>2025</v>
      </c>
      <c r="E39" s="26" t="s">
        <v>106</v>
      </c>
      <c r="F39" s="27" t="s">
        <v>133</v>
      </c>
      <c r="G39" s="28">
        <v>0</v>
      </c>
      <c r="H39" s="29">
        <v>0</v>
      </c>
      <c r="I39" s="29">
        <v>203637</v>
      </c>
      <c r="J39" s="29">
        <v>0</v>
      </c>
      <c r="K39" s="29">
        <v>0</v>
      </c>
      <c r="L39" s="29">
        <v>0</v>
      </c>
      <c r="M39" s="29">
        <v>0</v>
      </c>
      <c r="N39" s="30">
        <v>20363</v>
      </c>
      <c r="O39" s="31"/>
      <c r="P39" s="32"/>
      <c r="Q39" s="32"/>
      <c r="R39" s="32"/>
      <c r="S39" s="32"/>
      <c r="T39" s="32"/>
      <c r="U39" s="32"/>
      <c r="V39" s="32"/>
      <c r="W39" s="32"/>
      <c r="X39" s="33">
        <f t="shared" si="0"/>
        <v>0</v>
      </c>
      <c r="Y39" s="34">
        <f t="shared" si="1"/>
        <v>224000</v>
      </c>
      <c r="CS39">
        <v>204339</v>
      </c>
      <c r="CT39">
        <v>205245</v>
      </c>
      <c r="CU39" t="s">
        <v>107</v>
      </c>
      <c r="CV39">
        <v>1</v>
      </c>
      <c r="CW39" t="s">
        <v>108</v>
      </c>
      <c r="CY39">
        <v>224000</v>
      </c>
      <c r="CZ39">
        <v>224000</v>
      </c>
      <c r="DA39">
        <v>224000</v>
      </c>
      <c r="DB39" t="s">
        <v>44</v>
      </c>
      <c r="DC39" t="s">
        <v>45</v>
      </c>
      <c r="DD39" t="s">
        <v>35</v>
      </c>
      <c r="DE39" t="s">
        <v>46</v>
      </c>
      <c r="DF39" t="s">
        <v>36</v>
      </c>
    </row>
    <row r="40" spans="1:110" x14ac:dyDescent="0.25">
      <c r="A40" s="25" t="s">
        <v>36</v>
      </c>
      <c r="B40" s="25" t="s">
        <v>109</v>
      </c>
      <c r="C40" s="26" t="s">
        <v>110</v>
      </c>
      <c r="D40" s="26">
        <v>2025</v>
      </c>
      <c r="E40" s="26" t="s">
        <v>39</v>
      </c>
      <c r="F40" s="27" t="s">
        <v>133</v>
      </c>
      <c r="G40" s="28">
        <v>0</v>
      </c>
      <c r="H40" s="29">
        <v>0</v>
      </c>
      <c r="I40" s="29">
        <v>125116</v>
      </c>
      <c r="J40" s="29">
        <v>0</v>
      </c>
      <c r="K40" s="29">
        <v>0</v>
      </c>
      <c r="L40" s="29">
        <v>0</v>
      </c>
      <c r="M40" s="29">
        <v>0</v>
      </c>
      <c r="N40" s="30">
        <v>8942</v>
      </c>
      <c r="O40" s="31"/>
      <c r="P40" s="32"/>
      <c r="Q40" s="32"/>
      <c r="R40" s="32"/>
      <c r="S40" s="32"/>
      <c r="T40" s="32"/>
      <c r="U40" s="32"/>
      <c r="V40" s="32"/>
      <c r="W40" s="32"/>
      <c r="X40" s="33">
        <f t="shared" si="0"/>
        <v>0</v>
      </c>
      <c r="Y40" s="34">
        <f t="shared" si="1"/>
        <v>134058</v>
      </c>
      <c r="CS40">
        <v>204339</v>
      </c>
      <c r="CT40">
        <v>205566</v>
      </c>
      <c r="CU40" t="s">
        <v>107</v>
      </c>
      <c r="CV40">
        <v>1</v>
      </c>
      <c r="CW40" t="s">
        <v>49</v>
      </c>
      <c r="CY40">
        <v>134058</v>
      </c>
      <c r="CZ40">
        <v>134058</v>
      </c>
      <c r="DA40">
        <v>134058</v>
      </c>
      <c r="DB40" t="s">
        <v>44</v>
      </c>
      <c r="DC40" t="s">
        <v>45</v>
      </c>
      <c r="DD40" t="s">
        <v>35</v>
      </c>
      <c r="DE40" t="s">
        <v>46</v>
      </c>
      <c r="DF40" t="s">
        <v>36</v>
      </c>
    </row>
    <row r="41" spans="1:110" x14ac:dyDescent="0.25">
      <c r="A41" s="25" t="s">
        <v>36</v>
      </c>
      <c r="B41" s="25" t="s">
        <v>111</v>
      </c>
      <c r="C41" s="26" t="s">
        <v>112</v>
      </c>
      <c r="D41" s="26">
        <v>2025</v>
      </c>
      <c r="E41" s="26" t="s">
        <v>113</v>
      </c>
      <c r="F41" s="27" t="s">
        <v>133</v>
      </c>
      <c r="G41" s="28">
        <v>383532</v>
      </c>
      <c r="H41" s="29">
        <v>436236</v>
      </c>
      <c r="I41" s="29">
        <v>690416</v>
      </c>
      <c r="J41" s="29">
        <v>147185</v>
      </c>
      <c r="K41" s="29">
        <v>0</v>
      </c>
      <c r="L41" s="29">
        <v>0</v>
      </c>
      <c r="M41" s="29">
        <v>0</v>
      </c>
      <c r="N41" s="30">
        <v>87000</v>
      </c>
      <c r="O41" s="31" t="s">
        <v>41</v>
      </c>
      <c r="P41" s="32">
        <v>7</v>
      </c>
      <c r="Q41" s="32">
        <v>40</v>
      </c>
      <c r="R41" s="32">
        <v>10</v>
      </c>
      <c r="S41" s="32">
        <v>5</v>
      </c>
      <c r="T41" s="32">
        <v>0</v>
      </c>
      <c r="U41" s="32">
        <v>0</v>
      </c>
      <c r="V41" s="32">
        <v>0</v>
      </c>
      <c r="W41" s="32">
        <v>0</v>
      </c>
      <c r="X41" s="33">
        <f t="shared" si="0"/>
        <v>62</v>
      </c>
      <c r="Y41" s="34">
        <f t="shared" si="1"/>
        <v>1744369</v>
      </c>
      <c r="CS41">
        <v>204339</v>
      </c>
      <c r="CT41">
        <v>205247</v>
      </c>
      <c r="CU41" t="s">
        <v>107</v>
      </c>
      <c r="CV41">
        <v>1</v>
      </c>
      <c r="CY41">
        <v>1693933</v>
      </c>
      <c r="CZ41">
        <v>1693933</v>
      </c>
      <c r="DA41">
        <v>1744369</v>
      </c>
      <c r="DB41" t="s">
        <v>44</v>
      </c>
      <c r="DC41" t="s">
        <v>45</v>
      </c>
      <c r="DD41" t="s">
        <v>35</v>
      </c>
      <c r="DE41" t="s">
        <v>46</v>
      </c>
      <c r="DF41" t="s">
        <v>36</v>
      </c>
    </row>
    <row r="42" spans="1:110" x14ac:dyDescent="0.25">
      <c r="A42" s="25" t="s">
        <v>36</v>
      </c>
      <c r="B42" s="25" t="s">
        <v>114</v>
      </c>
      <c r="C42" s="26" t="s">
        <v>115</v>
      </c>
      <c r="D42" s="26">
        <v>2025</v>
      </c>
      <c r="E42" s="26" t="s">
        <v>39</v>
      </c>
      <c r="F42" s="27" t="s">
        <v>133</v>
      </c>
      <c r="G42" s="28">
        <v>0</v>
      </c>
      <c r="H42" s="29">
        <v>380292</v>
      </c>
      <c r="I42" s="29">
        <v>541155</v>
      </c>
      <c r="J42" s="29">
        <v>0</v>
      </c>
      <c r="K42" s="29">
        <v>0</v>
      </c>
      <c r="L42" s="29">
        <v>0</v>
      </c>
      <c r="M42" s="29">
        <v>0</v>
      </c>
      <c r="N42" s="30">
        <v>55000</v>
      </c>
      <c r="O42" s="31" t="s">
        <v>41</v>
      </c>
      <c r="P42" s="32">
        <v>0</v>
      </c>
      <c r="Q42" s="32">
        <v>0</v>
      </c>
      <c r="R42" s="32">
        <v>20</v>
      </c>
      <c r="S42" s="32">
        <v>17</v>
      </c>
      <c r="T42" s="32">
        <v>3</v>
      </c>
      <c r="U42" s="32">
        <v>0</v>
      </c>
      <c r="V42" s="32">
        <v>0</v>
      </c>
      <c r="W42" s="32">
        <v>0</v>
      </c>
      <c r="X42" s="33">
        <f t="shared" si="0"/>
        <v>40</v>
      </c>
      <c r="Y42" s="34">
        <f t="shared" si="1"/>
        <v>976447</v>
      </c>
      <c r="CS42">
        <v>204339</v>
      </c>
      <c r="CT42">
        <v>205246</v>
      </c>
      <c r="CU42" t="s">
        <v>107</v>
      </c>
      <c r="CV42">
        <v>1</v>
      </c>
      <c r="CW42" t="s">
        <v>43</v>
      </c>
      <c r="CY42">
        <v>932587</v>
      </c>
      <c r="CZ42">
        <v>932587</v>
      </c>
      <c r="DA42">
        <v>976447</v>
      </c>
      <c r="DB42" t="s">
        <v>44</v>
      </c>
      <c r="DC42" t="s">
        <v>45</v>
      </c>
      <c r="DD42" t="s">
        <v>35</v>
      </c>
      <c r="DE42" t="s">
        <v>46</v>
      </c>
      <c r="DF42" t="s">
        <v>36</v>
      </c>
    </row>
    <row r="43" spans="1:110" x14ac:dyDescent="0.25">
      <c r="A43" s="25" t="s">
        <v>36</v>
      </c>
      <c r="B43" s="25" t="s">
        <v>116</v>
      </c>
      <c r="C43" s="26" t="s">
        <v>117</v>
      </c>
      <c r="D43" s="26">
        <v>2025</v>
      </c>
      <c r="E43" s="26" t="s">
        <v>39</v>
      </c>
      <c r="F43" s="27" t="s">
        <v>40</v>
      </c>
      <c r="G43" s="28">
        <v>0</v>
      </c>
      <c r="H43" s="29">
        <v>0</v>
      </c>
      <c r="I43" s="29">
        <v>338633</v>
      </c>
      <c r="J43" s="29">
        <v>0</v>
      </c>
      <c r="K43" s="29">
        <v>0</v>
      </c>
      <c r="L43" s="29">
        <v>0</v>
      </c>
      <c r="M43" s="29">
        <v>0</v>
      </c>
      <c r="N43" s="30">
        <v>0</v>
      </c>
      <c r="O43" s="31"/>
      <c r="P43" s="32"/>
      <c r="Q43" s="32"/>
      <c r="R43" s="32"/>
      <c r="S43" s="32"/>
      <c r="T43" s="32"/>
      <c r="U43" s="32"/>
      <c r="V43" s="32"/>
      <c r="W43" s="32"/>
      <c r="X43" s="33">
        <f t="shared" si="0"/>
        <v>0</v>
      </c>
      <c r="Y43" s="34">
        <f t="shared" si="1"/>
        <v>338633</v>
      </c>
      <c r="CS43">
        <v>204339</v>
      </c>
      <c r="CT43">
        <v>205229</v>
      </c>
      <c r="CU43" t="s">
        <v>42</v>
      </c>
      <c r="CV43">
        <v>1</v>
      </c>
      <c r="CW43" t="s">
        <v>49</v>
      </c>
      <c r="CY43">
        <v>338633</v>
      </c>
      <c r="CZ43">
        <v>338633</v>
      </c>
      <c r="DA43">
        <v>338633</v>
      </c>
      <c r="DB43" t="s">
        <v>44</v>
      </c>
      <c r="DC43" t="s">
        <v>45</v>
      </c>
      <c r="DD43" t="s">
        <v>35</v>
      </c>
      <c r="DE43" t="s">
        <v>46</v>
      </c>
      <c r="DF43" t="s">
        <v>36</v>
      </c>
    </row>
    <row r="44" spans="1:110" x14ac:dyDescent="0.25">
      <c r="A44" s="25" t="s">
        <v>36</v>
      </c>
      <c r="B44" s="25" t="s">
        <v>118</v>
      </c>
      <c r="C44" s="26" t="s">
        <v>119</v>
      </c>
      <c r="D44" s="26">
        <v>2025</v>
      </c>
      <c r="E44" s="26" t="s">
        <v>106</v>
      </c>
      <c r="F44" s="27" t="s">
        <v>101</v>
      </c>
      <c r="G44" s="28">
        <v>0</v>
      </c>
      <c r="H44" s="29">
        <v>0</v>
      </c>
      <c r="I44" s="29">
        <v>195057</v>
      </c>
      <c r="J44" s="29">
        <v>0</v>
      </c>
      <c r="K44" s="29">
        <v>0</v>
      </c>
      <c r="L44" s="29">
        <v>0</v>
      </c>
      <c r="M44" s="29">
        <v>0</v>
      </c>
      <c r="N44" s="30">
        <v>0</v>
      </c>
      <c r="O44" s="31"/>
      <c r="P44" s="32"/>
      <c r="Q44" s="32"/>
      <c r="R44" s="32"/>
      <c r="S44" s="32"/>
      <c r="T44" s="32"/>
      <c r="U44" s="32"/>
      <c r="V44" s="32"/>
      <c r="W44" s="32"/>
      <c r="X44" s="33">
        <f t="shared" si="0"/>
        <v>0</v>
      </c>
      <c r="Y44" s="34">
        <f t="shared" si="1"/>
        <v>195057</v>
      </c>
      <c r="CS44">
        <v>204339</v>
      </c>
      <c r="CT44">
        <v>205235</v>
      </c>
      <c r="CU44" t="s">
        <v>42</v>
      </c>
      <c r="CV44">
        <v>1</v>
      </c>
      <c r="CW44" t="s">
        <v>108</v>
      </c>
      <c r="CY44">
        <v>195057</v>
      </c>
      <c r="CZ44">
        <v>195057</v>
      </c>
      <c r="DA44">
        <v>195057</v>
      </c>
      <c r="DB44" t="s">
        <v>44</v>
      </c>
      <c r="DC44" t="s">
        <v>45</v>
      </c>
      <c r="DD44" t="s">
        <v>35</v>
      </c>
      <c r="DE44" t="s">
        <v>46</v>
      </c>
      <c r="DF44" t="s">
        <v>36</v>
      </c>
    </row>
    <row r="45" spans="1:110" x14ac:dyDescent="0.25">
      <c r="A45" s="25" t="s">
        <v>36</v>
      </c>
      <c r="B45" s="25" t="s">
        <v>120</v>
      </c>
      <c r="C45" s="26" t="s">
        <v>121</v>
      </c>
      <c r="D45" s="26">
        <v>2025</v>
      </c>
      <c r="E45" s="26" t="s">
        <v>39</v>
      </c>
      <c r="F45" s="27" t="s">
        <v>40</v>
      </c>
      <c r="G45" s="28">
        <v>0</v>
      </c>
      <c r="H45" s="29">
        <v>0</v>
      </c>
      <c r="I45" s="29">
        <v>238683</v>
      </c>
      <c r="J45" s="29">
        <v>0</v>
      </c>
      <c r="K45" s="29">
        <v>0</v>
      </c>
      <c r="L45" s="29">
        <v>0</v>
      </c>
      <c r="M45" s="29">
        <v>0</v>
      </c>
      <c r="N45" s="30">
        <v>23868</v>
      </c>
      <c r="O45" s="31"/>
      <c r="P45" s="32"/>
      <c r="Q45" s="32"/>
      <c r="R45" s="32"/>
      <c r="S45" s="32"/>
      <c r="T45" s="32"/>
      <c r="U45" s="32"/>
      <c r="V45" s="32"/>
      <c r="W45" s="32"/>
      <c r="X45" s="33">
        <f t="shared" si="0"/>
        <v>0</v>
      </c>
      <c r="Y45" s="34">
        <f t="shared" si="1"/>
        <v>262551</v>
      </c>
      <c r="CS45">
        <v>204339</v>
      </c>
      <c r="CT45">
        <v>205250</v>
      </c>
      <c r="CU45" t="s">
        <v>122</v>
      </c>
      <c r="CV45">
        <v>1</v>
      </c>
      <c r="CW45" t="s">
        <v>49</v>
      </c>
      <c r="CX45" t="s">
        <v>123</v>
      </c>
      <c r="CY45">
        <v>262551</v>
      </c>
      <c r="CZ45">
        <v>262551</v>
      </c>
      <c r="DA45">
        <v>262551</v>
      </c>
      <c r="DB45" t="s">
        <v>44</v>
      </c>
      <c r="DC45" t="s">
        <v>45</v>
      </c>
      <c r="DD45" t="s">
        <v>35</v>
      </c>
      <c r="DE45" t="s">
        <v>46</v>
      </c>
      <c r="DF45" t="s">
        <v>36</v>
      </c>
    </row>
    <row r="46" spans="1:110" x14ac:dyDescent="0.25">
      <c r="A46" s="25" t="s">
        <v>36</v>
      </c>
      <c r="B46" s="25" t="s">
        <v>124</v>
      </c>
      <c r="C46" s="26" t="s">
        <v>125</v>
      </c>
      <c r="D46" s="26">
        <v>2025</v>
      </c>
      <c r="E46" s="26" t="s">
        <v>39</v>
      </c>
      <c r="F46" s="27" t="s">
        <v>40</v>
      </c>
      <c r="G46" s="28">
        <v>0</v>
      </c>
      <c r="H46" s="29">
        <v>0</v>
      </c>
      <c r="I46" s="29">
        <v>238951</v>
      </c>
      <c r="J46" s="29">
        <v>0</v>
      </c>
      <c r="K46" s="29">
        <v>0</v>
      </c>
      <c r="L46" s="29">
        <v>0</v>
      </c>
      <c r="M46" s="29">
        <v>0</v>
      </c>
      <c r="N46" s="30">
        <v>23499</v>
      </c>
      <c r="O46" s="31"/>
      <c r="P46" s="32"/>
      <c r="Q46" s="32"/>
      <c r="R46" s="32"/>
      <c r="S46" s="32"/>
      <c r="T46" s="32"/>
      <c r="U46" s="32"/>
      <c r="V46" s="32"/>
      <c r="W46" s="32"/>
      <c r="X46" s="33">
        <f t="shared" si="0"/>
        <v>0</v>
      </c>
      <c r="Y46" s="34">
        <f t="shared" si="1"/>
        <v>262450</v>
      </c>
      <c r="CS46">
        <v>204339</v>
      </c>
      <c r="CT46">
        <v>205254</v>
      </c>
      <c r="CU46" t="s">
        <v>122</v>
      </c>
      <c r="CV46">
        <v>1</v>
      </c>
      <c r="CW46" t="s">
        <v>49</v>
      </c>
      <c r="CX46" t="s">
        <v>123</v>
      </c>
      <c r="CY46">
        <v>262450</v>
      </c>
      <c r="CZ46">
        <v>262450</v>
      </c>
      <c r="DA46">
        <v>262450</v>
      </c>
      <c r="DB46" t="s">
        <v>44</v>
      </c>
      <c r="DC46" t="s">
        <v>45</v>
      </c>
      <c r="DD46" t="s">
        <v>35</v>
      </c>
      <c r="DE46" t="s">
        <v>46</v>
      </c>
      <c r="DF46" t="s">
        <v>36</v>
      </c>
    </row>
    <row r="47" spans="1:110" x14ac:dyDescent="0.25">
      <c r="A47" s="25" t="s">
        <v>36</v>
      </c>
      <c r="B47" s="25" t="s">
        <v>126</v>
      </c>
      <c r="C47" s="26" t="s">
        <v>127</v>
      </c>
      <c r="D47" s="26">
        <v>2025</v>
      </c>
      <c r="E47" s="26" t="s">
        <v>113</v>
      </c>
      <c r="F47" s="27" t="s">
        <v>101</v>
      </c>
      <c r="G47" s="28">
        <v>179352</v>
      </c>
      <c r="H47" s="29">
        <v>417348</v>
      </c>
      <c r="I47" s="29">
        <v>301287</v>
      </c>
      <c r="J47" s="29">
        <v>0</v>
      </c>
      <c r="K47" s="29">
        <v>0</v>
      </c>
      <c r="L47" s="29">
        <v>21483</v>
      </c>
      <c r="M47" s="29">
        <v>0</v>
      </c>
      <c r="N47" s="30">
        <v>87178</v>
      </c>
      <c r="O47" s="31" t="s">
        <v>128</v>
      </c>
      <c r="P47" s="32">
        <v>0</v>
      </c>
      <c r="Q47" s="32">
        <v>0</v>
      </c>
      <c r="R47" s="32">
        <v>0</v>
      </c>
      <c r="S47" s="32">
        <v>25</v>
      </c>
      <c r="T47" s="32">
        <v>4</v>
      </c>
      <c r="U47" s="32">
        <v>0</v>
      </c>
      <c r="V47" s="32">
        <v>0</v>
      </c>
      <c r="W47" s="32">
        <v>0</v>
      </c>
      <c r="X47" s="33">
        <f t="shared" si="0"/>
        <v>29</v>
      </c>
      <c r="Y47" s="34">
        <f t="shared" si="1"/>
        <v>1006648</v>
      </c>
      <c r="CS47">
        <v>204339</v>
      </c>
      <c r="CT47">
        <v>207747</v>
      </c>
      <c r="CU47" t="s">
        <v>122</v>
      </c>
      <c r="CV47">
        <v>1</v>
      </c>
      <c r="CW47" t="s">
        <v>129</v>
      </c>
      <c r="CX47" t="s">
        <v>130</v>
      </c>
      <c r="CY47">
        <v>960388</v>
      </c>
      <c r="CZ47">
        <v>960388</v>
      </c>
      <c r="DA47">
        <v>1006648</v>
      </c>
      <c r="DB47" t="s">
        <v>44</v>
      </c>
      <c r="DC47" t="s">
        <v>45</v>
      </c>
      <c r="DD47" t="s">
        <v>35</v>
      </c>
      <c r="DE47" t="s">
        <v>46</v>
      </c>
      <c r="DF47" t="s">
        <v>36</v>
      </c>
    </row>
    <row r="48" spans="1:110" x14ac:dyDescent="0.25">
      <c r="A48" s="25" t="s">
        <v>36</v>
      </c>
      <c r="B48" s="25" t="s">
        <v>131</v>
      </c>
      <c r="C48" s="26" t="s">
        <v>132</v>
      </c>
      <c r="D48" s="26">
        <v>2025</v>
      </c>
      <c r="E48" s="26" t="s">
        <v>39</v>
      </c>
      <c r="F48" s="27" t="s">
        <v>133</v>
      </c>
      <c r="G48" s="28">
        <v>0</v>
      </c>
      <c r="H48" s="29">
        <v>0</v>
      </c>
      <c r="I48" s="29">
        <v>198124</v>
      </c>
      <c r="J48" s="29">
        <v>0</v>
      </c>
      <c r="K48" s="29">
        <v>0</v>
      </c>
      <c r="L48" s="29">
        <v>0</v>
      </c>
      <c r="M48" s="29">
        <v>0</v>
      </c>
      <c r="N48" s="30">
        <v>14159</v>
      </c>
      <c r="O48" s="31"/>
      <c r="P48" s="32"/>
      <c r="Q48" s="32"/>
      <c r="R48" s="32"/>
      <c r="S48" s="32"/>
      <c r="T48" s="32"/>
      <c r="U48" s="32"/>
      <c r="V48" s="32"/>
      <c r="W48" s="32"/>
      <c r="X48" s="33">
        <f t="shared" si="0"/>
        <v>0</v>
      </c>
      <c r="Y48" s="34">
        <f t="shared" si="1"/>
        <v>212283</v>
      </c>
      <c r="CS48">
        <v>204339</v>
      </c>
      <c r="CT48">
        <v>205567</v>
      </c>
      <c r="CU48" t="s">
        <v>107</v>
      </c>
      <c r="CV48">
        <v>1</v>
      </c>
      <c r="CW48" t="s">
        <v>49</v>
      </c>
      <c r="CY48">
        <v>212283</v>
      </c>
      <c r="CZ48">
        <v>212283</v>
      </c>
      <c r="DA48">
        <v>212283</v>
      </c>
      <c r="DB48" t="s">
        <v>44</v>
      </c>
      <c r="DC48" t="s">
        <v>45</v>
      </c>
      <c r="DD48" t="s">
        <v>35</v>
      </c>
      <c r="DE48" t="s">
        <v>46</v>
      </c>
      <c r="DF48" t="s">
        <v>36</v>
      </c>
    </row>
    <row r="49" spans="1:108" x14ac:dyDescent="0.25">
      <c r="A49" s="25"/>
      <c r="B49" s="25"/>
      <c r="C49" s="26"/>
      <c r="D49" s="26"/>
      <c r="E49" s="26"/>
      <c r="F49" s="27" t="s">
        <v>40</v>
      </c>
      <c r="G49" s="28"/>
      <c r="H49" s="29"/>
      <c r="I49" s="29"/>
      <c r="J49" s="29"/>
      <c r="K49" s="29"/>
      <c r="L49" s="29"/>
      <c r="M49" s="29"/>
      <c r="N49" s="30"/>
      <c r="O49" s="31"/>
      <c r="P49" s="32"/>
      <c r="Q49" s="32"/>
      <c r="R49" s="32"/>
      <c r="S49" s="32"/>
      <c r="T49" s="32"/>
      <c r="U49" s="32"/>
      <c r="V49" s="32"/>
      <c r="W49" s="32"/>
      <c r="X49" s="33">
        <f t="shared" si="0"/>
        <v>0</v>
      </c>
      <c r="Y49" s="34">
        <f t="shared" si="1"/>
        <v>0</v>
      </c>
      <c r="DD49" t="s">
        <v>35</v>
      </c>
    </row>
    <row r="50" spans="1:108" x14ac:dyDescent="0.25">
      <c r="A50" s="25"/>
      <c r="B50" s="25"/>
      <c r="C50" s="26"/>
      <c r="D50" s="26"/>
      <c r="E50" s="26"/>
      <c r="F50" s="27" t="s">
        <v>40</v>
      </c>
      <c r="G50" s="28"/>
      <c r="H50" s="29"/>
      <c r="I50" s="29"/>
      <c r="J50" s="29"/>
      <c r="K50" s="29"/>
      <c r="L50" s="29"/>
      <c r="M50" s="29"/>
      <c r="N50" s="30"/>
      <c r="O50" s="31"/>
      <c r="P50" s="32"/>
      <c r="Q50" s="32"/>
      <c r="R50" s="32"/>
      <c r="S50" s="32"/>
      <c r="T50" s="32"/>
      <c r="U50" s="32"/>
      <c r="V50" s="32"/>
      <c r="W50" s="32"/>
      <c r="X50" s="33">
        <f t="shared" si="0"/>
        <v>0</v>
      </c>
      <c r="Y50" s="34">
        <f t="shared" si="1"/>
        <v>0</v>
      </c>
      <c r="DD50" t="s">
        <v>35</v>
      </c>
    </row>
    <row r="51" spans="1:108" x14ac:dyDescent="0.25">
      <c r="A51" s="25"/>
      <c r="B51" s="25"/>
      <c r="C51" s="26"/>
      <c r="D51" s="26"/>
      <c r="E51" s="26"/>
      <c r="F51" s="27" t="s">
        <v>40</v>
      </c>
      <c r="G51" s="28"/>
      <c r="H51" s="29"/>
      <c r="I51" s="29"/>
      <c r="J51" s="29"/>
      <c r="K51" s="29"/>
      <c r="L51" s="29"/>
      <c r="M51" s="29"/>
      <c r="N51" s="30"/>
      <c r="O51" s="31"/>
      <c r="P51" s="32"/>
      <c r="Q51" s="32"/>
      <c r="R51" s="32"/>
      <c r="S51" s="32"/>
      <c r="T51" s="32"/>
      <c r="U51" s="32"/>
      <c r="V51" s="32"/>
      <c r="W51" s="32"/>
      <c r="X51" s="33">
        <f t="shared" si="0"/>
        <v>0</v>
      </c>
      <c r="Y51" s="34">
        <f t="shared" si="1"/>
        <v>0</v>
      </c>
      <c r="DD51" t="s">
        <v>35</v>
      </c>
    </row>
    <row r="52" spans="1:108" x14ac:dyDescent="0.25">
      <c r="A52" s="25"/>
      <c r="B52" s="25"/>
      <c r="C52" s="26"/>
      <c r="D52" s="26"/>
      <c r="E52" s="26"/>
      <c r="F52" s="27" t="s">
        <v>40</v>
      </c>
      <c r="G52" s="28"/>
      <c r="H52" s="29"/>
      <c r="I52" s="29"/>
      <c r="J52" s="29"/>
      <c r="K52" s="29"/>
      <c r="L52" s="29"/>
      <c r="M52" s="29"/>
      <c r="N52" s="30"/>
      <c r="O52" s="31"/>
      <c r="P52" s="32"/>
      <c r="Q52" s="32"/>
      <c r="R52" s="32"/>
      <c r="S52" s="32"/>
      <c r="T52" s="32"/>
      <c r="U52" s="32"/>
      <c r="V52" s="32"/>
      <c r="W52" s="32"/>
      <c r="X52" s="33">
        <f t="shared" si="0"/>
        <v>0</v>
      </c>
      <c r="Y52" s="34">
        <f t="shared" si="1"/>
        <v>0</v>
      </c>
      <c r="DD52" t="s">
        <v>35</v>
      </c>
    </row>
    <row r="53" spans="1:108" x14ac:dyDescent="0.25">
      <c r="A53" s="25"/>
      <c r="B53" s="25"/>
      <c r="C53" s="26"/>
      <c r="D53" s="26"/>
      <c r="E53" s="26"/>
      <c r="F53" s="27" t="s">
        <v>40</v>
      </c>
      <c r="G53" s="28"/>
      <c r="H53" s="29"/>
      <c r="I53" s="29"/>
      <c r="J53" s="29"/>
      <c r="K53" s="29"/>
      <c r="L53" s="29"/>
      <c r="M53" s="29"/>
      <c r="N53" s="30"/>
      <c r="O53" s="31"/>
      <c r="P53" s="32"/>
      <c r="Q53" s="32"/>
      <c r="R53" s="32"/>
      <c r="S53" s="32"/>
      <c r="T53" s="32"/>
      <c r="U53" s="32"/>
      <c r="V53" s="32"/>
      <c r="W53" s="32"/>
      <c r="X53" s="33">
        <f t="shared" si="0"/>
        <v>0</v>
      </c>
      <c r="Y53" s="34">
        <f t="shared" si="1"/>
        <v>0</v>
      </c>
      <c r="DD53" t="s">
        <v>35</v>
      </c>
    </row>
    <row r="54" spans="1:108" x14ac:dyDescent="0.25">
      <c r="A54" s="25"/>
      <c r="B54" s="25"/>
      <c r="C54" s="26"/>
      <c r="D54" s="26"/>
      <c r="E54" s="26"/>
      <c r="F54" s="27" t="s">
        <v>40</v>
      </c>
      <c r="G54" s="28"/>
      <c r="H54" s="29"/>
      <c r="I54" s="29"/>
      <c r="J54" s="29"/>
      <c r="K54" s="29"/>
      <c r="L54" s="29"/>
      <c r="M54" s="29"/>
      <c r="N54" s="30"/>
      <c r="O54" s="31"/>
      <c r="P54" s="32"/>
      <c r="Q54" s="32"/>
      <c r="R54" s="32"/>
      <c r="S54" s="32"/>
      <c r="T54" s="32"/>
      <c r="U54" s="32"/>
      <c r="V54" s="32"/>
      <c r="W54" s="32"/>
      <c r="X54" s="33">
        <f t="shared" si="0"/>
        <v>0</v>
      </c>
      <c r="Y54" s="34">
        <f t="shared" si="1"/>
        <v>0</v>
      </c>
      <c r="DD54" t="s">
        <v>35</v>
      </c>
    </row>
    <row r="55" spans="1:108" x14ac:dyDescent="0.25">
      <c r="A55" s="25"/>
      <c r="B55" s="25"/>
      <c r="C55" s="26"/>
      <c r="D55" s="26"/>
      <c r="E55" s="26"/>
      <c r="F55" s="27" t="s">
        <v>40</v>
      </c>
      <c r="G55" s="28"/>
      <c r="H55" s="29"/>
      <c r="I55" s="29"/>
      <c r="J55" s="29"/>
      <c r="K55" s="29"/>
      <c r="L55" s="29"/>
      <c r="M55" s="29"/>
      <c r="N55" s="30"/>
      <c r="O55" s="31"/>
      <c r="P55" s="32"/>
      <c r="Q55" s="32"/>
      <c r="R55" s="32"/>
      <c r="S55" s="32"/>
      <c r="T55" s="32"/>
      <c r="U55" s="32"/>
      <c r="V55" s="32"/>
      <c r="W55" s="32"/>
      <c r="X55" s="33">
        <f t="shared" si="0"/>
        <v>0</v>
      </c>
      <c r="Y55" s="34">
        <f t="shared" si="1"/>
        <v>0</v>
      </c>
      <c r="DD55" t="s">
        <v>35</v>
      </c>
    </row>
    <row r="56" spans="1:108" x14ac:dyDescent="0.25">
      <c r="A56" s="25"/>
      <c r="B56" s="25"/>
      <c r="C56" s="26"/>
      <c r="D56" s="26"/>
      <c r="E56" s="26"/>
      <c r="F56" s="27" t="s">
        <v>40</v>
      </c>
      <c r="G56" s="28"/>
      <c r="H56" s="29"/>
      <c r="I56" s="29"/>
      <c r="J56" s="29"/>
      <c r="K56" s="29"/>
      <c r="L56" s="29"/>
      <c r="M56" s="29"/>
      <c r="N56" s="30"/>
      <c r="O56" s="31"/>
      <c r="P56" s="32"/>
      <c r="Q56" s="32"/>
      <c r="R56" s="32"/>
      <c r="S56" s="32"/>
      <c r="T56" s="32"/>
      <c r="U56" s="32"/>
      <c r="V56" s="32"/>
      <c r="W56" s="32"/>
      <c r="X56" s="33">
        <f t="shared" si="0"/>
        <v>0</v>
      </c>
      <c r="Y56" s="34">
        <f t="shared" si="1"/>
        <v>0</v>
      </c>
      <c r="DD56" t="s">
        <v>35</v>
      </c>
    </row>
    <row r="57" spans="1:108" x14ac:dyDescent="0.25">
      <c r="A57" s="25"/>
      <c r="B57" s="25"/>
      <c r="C57" s="26"/>
      <c r="D57" s="26"/>
      <c r="E57" s="26"/>
      <c r="F57" s="27" t="s">
        <v>40</v>
      </c>
      <c r="G57" s="28"/>
      <c r="H57" s="29"/>
      <c r="I57" s="29"/>
      <c r="J57" s="29"/>
      <c r="K57" s="29"/>
      <c r="L57" s="29"/>
      <c r="M57" s="29"/>
      <c r="N57" s="30"/>
      <c r="O57" s="31"/>
      <c r="P57" s="32"/>
      <c r="Q57" s="32"/>
      <c r="R57" s="32"/>
      <c r="S57" s="32"/>
      <c r="T57" s="32"/>
      <c r="U57" s="32"/>
      <c r="V57" s="32"/>
      <c r="W57" s="32"/>
      <c r="X57" s="33">
        <f t="shared" si="0"/>
        <v>0</v>
      </c>
      <c r="Y57" s="34">
        <f t="shared" si="1"/>
        <v>0</v>
      </c>
      <c r="DD57" t="s">
        <v>35</v>
      </c>
    </row>
    <row r="58" spans="1:108" x14ac:dyDescent="0.25">
      <c r="A58" s="25"/>
      <c r="B58" s="25"/>
      <c r="C58" s="26"/>
      <c r="D58" s="26"/>
      <c r="E58" s="26"/>
      <c r="F58" s="27" t="s">
        <v>40</v>
      </c>
      <c r="G58" s="28"/>
      <c r="H58" s="29"/>
      <c r="I58" s="29"/>
      <c r="J58" s="29"/>
      <c r="K58" s="29"/>
      <c r="L58" s="29"/>
      <c r="M58" s="29"/>
      <c r="N58" s="30"/>
      <c r="O58" s="31"/>
      <c r="P58" s="32"/>
      <c r="Q58" s="32"/>
      <c r="R58" s="32"/>
      <c r="S58" s="32"/>
      <c r="T58" s="32"/>
      <c r="U58" s="32"/>
      <c r="V58" s="32"/>
      <c r="W58" s="32"/>
      <c r="X58" s="33">
        <f t="shared" si="0"/>
        <v>0</v>
      </c>
      <c r="Y58" s="34">
        <f t="shared" si="1"/>
        <v>0</v>
      </c>
      <c r="DD58" t="s">
        <v>35</v>
      </c>
    </row>
  </sheetData>
  <autoFilter ref="A10:Y10" xr:uid="{629E84F1-6ABD-43FC-BC45-A34CD5130BE2}"/>
  <conditionalFormatting sqref="D11:D58">
    <cfRule type="expression" dxfId="2" priority="1">
      <formula>OR($D11&gt;2025,AND($D11&lt;2025,$D11&lt;&gt;""))</formula>
    </cfRule>
  </conditionalFormatting>
  <conditionalFormatting sqref="Y11:Y58">
    <cfRule type="expression" dxfId="1" priority="2">
      <formula>#REF!&lt;0</formula>
    </cfRule>
    <cfRule type="cellIs" dxfId="0" priority="3" operator="lessThan">
      <formula>0</formula>
    </cfRule>
  </conditionalFormatting>
  <dataValidations count="4">
    <dataValidation type="list" allowBlank="1" showInputMessage="1" showErrorMessage="1" sqref="F11:F58" xr:uid="{E9FA8FE1-BDA6-4448-BE3A-A39556EEE41E}">
      <formula1>"DV, YHDP"</formula1>
    </dataValidation>
    <dataValidation type="list" allowBlank="1" showInputMessage="1" showErrorMessage="1" sqref="O11:O58" xr:uid="{B7BAC469-CFED-458C-9FBF-A6FE85665964}">
      <formula1>"FMR, Actual Rent"</formula1>
    </dataValidation>
    <dataValidation type="list" allowBlank="1" showInputMessage="1" showErrorMessage="1" sqref="E11:E58" xr:uid="{20D932F7-22FD-416B-ADEC-97192D859D80}">
      <formula1>"PH, TH, Joint TH &amp; PH-RRH, HMIS, SSO, TRA, PRA, SRA, S+C/SRO"</formula1>
    </dataValidation>
    <dataValidation allowBlank="1" showErrorMessage="1" sqref="A10:Y10" xr:uid="{2C19EC22-0582-49C4-BC54-522BE9B49F94}"/>
  </dataValidations>
  <pageMargins left="0.5" right="0.5" top="0.25" bottom="0.4" header="0.3" footer="0.15"/>
  <pageSetup fitToWidth="2" fitToHeight="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2024 GIW</vt:lpstr>
      <vt:lpstr>'FY 2024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Moore, Roger A</dc:creator>
  <cp:lastModifiedBy>Gershkovich, Dmitriy G</cp:lastModifiedBy>
  <dcterms:created xsi:type="dcterms:W3CDTF">2024-06-13T15:56:25Z</dcterms:created>
  <dcterms:modified xsi:type="dcterms:W3CDTF">2024-07-08T18:36:36Z</dcterms:modified>
</cp:coreProperties>
</file>