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DDB67FE3-E77B-4BF4-A27E-3887646E2515}" xr6:coauthVersionLast="47" xr6:coauthVersionMax="47" xr10:uidLastSave="{00000000-0000-0000-0000-000000000000}"/>
  <bookViews>
    <workbookView xWindow="384" yWindow="384" windowWidth="23220" windowHeight="12720" xr2:uid="{711B9D4B-9EA4-46A0-BD6B-1024AB87C94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3" i="1" l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B5" i="1" s="1"/>
  <c r="C5" i="1" s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<sst xmlns="http://schemas.openxmlformats.org/spreadsheetml/2006/main" count="119" uniqueCount="75">
  <si>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</si>
  <si>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</si>
  <si>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</si>
  <si>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</si>
  <si>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</si>
  <si>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</si>
  <si>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</si>
  <si>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</si>
  <si>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</si>
  <si>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</si>
  <si>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</si>
  <si>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</si>
  <si>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</si>
  <si>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</si>
  <si>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</si>
  <si>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</si>
  <si>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</si>
  <si>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</si>
  <si>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</si>
  <si>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</si>
  <si>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</si>
  <si>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</si>
  <si>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</si>
  <si>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</si>
  <si>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</si>
  <si>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</si>
  <si>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</si>
  <si>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</si>
  <si>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</si>
  <si>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</si>
  <si>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</si>
  <si>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</si>
  <si>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</si>
  <si>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</si>
  <si>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</si>
  <si>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MD-601</t>
  </si>
  <si>
    <t>Montgomery County Coalition for the Homeless, Inc</t>
  </si>
  <si>
    <t>Home First I</t>
  </si>
  <si>
    <t>MD0206L3G012316</t>
  </si>
  <si>
    <t>PH</t>
  </si>
  <si>
    <t/>
  </si>
  <si>
    <t>Washington</t>
  </si>
  <si>
    <t>Montgomery County CoC</t>
  </si>
  <si>
    <t>Montgomery County Maryland</t>
  </si>
  <si>
    <t>Hope Housing</t>
  </si>
  <si>
    <t>MD0207L3G012316</t>
  </si>
  <si>
    <t>HOUSING OPPORTUNITIES COMMISSION</t>
  </si>
  <si>
    <t>Permanent Supportive Housing 14 (MD0209L3G012215)</t>
  </si>
  <si>
    <t>MD0209L3G012316</t>
  </si>
  <si>
    <t>FMR</t>
  </si>
  <si>
    <t>Permanent Supportive Housing 10 (MD0210L3G012215</t>
  </si>
  <si>
    <t>MD0210L3G012316</t>
  </si>
  <si>
    <t>Personal Living Quarters Seneca Heights Apartments</t>
  </si>
  <si>
    <t>MD0213L3G012316</t>
  </si>
  <si>
    <t>Home First II</t>
  </si>
  <si>
    <t>MD0233L3G012315</t>
  </si>
  <si>
    <t>Cordell</t>
  </si>
  <si>
    <t>MD0247L3G012313</t>
  </si>
  <si>
    <t>Interfaith Works Inc.</t>
  </si>
  <si>
    <t>Interfaith Homes</t>
  </si>
  <si>
    <t>MD0280L3G012312</t>
  </si>
  <si>
    <t>Keys First</t>
  </si>
  <si>
    <t>MD0354L3G012308</t>
  </si>
  <si>
    <t>Actual Rent</t>
  </si>
  <si>
    <t>The National Center for Children and Families</t>
  </si>
  <si>
    <t>RRH Renewal Application FY23</t>
  </si>
  <si>
    <t>MD0385L3G012307</t>
  </si>
  <si>
    <t>Pathways to Housing DC</t>
  </si>
  <si>
    <t>Project Home 2023</t>
  </si>
  <si>
    <t>MD0430L3G012305</t>
  </si>
  <si>
    <t>DV-RRH Renewal Project FY23</t>
  </si>
  <si>
    <t>MD0494D3G012302</t>
  </si>
  <si>
    <t>DV</t>
  </si>
  <si>
    <t>Lon's House</t>
  </si>
  <si>
    <t>MD0495L3G012302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</si>
</sst>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997D0-1DFD-46DD-A3EF-3C78A3925529}">
  <sheetPr codeName="Sheet69">
    <pageSetUpPr fitToPage="1"/>
  </sheetPr>
  <dimension ref="A1:Y3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688530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10043342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152874</v>
      </c>
      <c r="H11" s="29">
        <v>0</v>
      </c>
      <c r="I11" s="29">
        <v>15873</v>
      </c>
      <c r="J11" s="29">
        <v>5663</v>
      </c>
      <c r="K11" s="29">
        <v>0</v>
      </c>
      <c r="L11" s="29">
        <v>0</v>
      </c>
      <c r="M11" s="29">
        <v>0</v>
      </c>
      <c r="N11" s="28">
        <v>8765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3" si="0">SUM(P11:W11)</f>
        <v>0</v>
      </c>
      <c r="Y11" s="33">
        <f t="shared" ref="Y11:Y33" si="1">SUM(G11:N11)</f>
        <v>183175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332263</v>
      </c>
      <c r="H12" s="29">
        <v>0</v>
      </c>
      <c r="I12" s="29">
        <v>230753</v>
      </c>
      <c r="J12" s="29">
        <v>32257</v>
      </c>
      <c r="K12" s="29">
        <v>0</v>
      </c>
      <c r="L12" s="29">
        <v>0</v>
      </c>
      <c r="M12" s="29">
        <v>0</v>
      </c>
      <c r="N12" s="28">
        <v>36296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631569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678300</v>
      </c>
      <c r="I13" s="29">
        <v>154560</v>
      </c>
      <c r="J13" s="29">
        <v>0</v>
      </c>
      <c r="K13" s="29">
        <v>0</v>
      </c>
      <c r="L13" s="29">
        <v>0</v>
      </c>
      <c r="M13" s="29">
        <v>0</v>
      </c>
      <c r="N13" s="28">
        <v>40119</v>
      </c>
      <c r="O13" s="30" t="s">
        <v>49</v>
      </c>
      <c r="P13" s="31">
        <v>0</v>
      </c>
      <c r="Q13" s="31">
        <v>0</v>
      </c>
      <c r="R13" s="31">
        <v>35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35</v>
      </c>
      <c r="Y13" s="33">
        <f t="shared" si="1"/>
        <v>872979</v>
      </c>
    </row>
    <row r="14" spans="1:25" x14ac:dyDescent="0.3">
      <c r="A14" s="25" t="s">
        <v>46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3150324</v>
      </c>
      <c r="I14" s="29">
        <v>7072</v>
      </c>
      <c r="J14" s="29">
        <v>0</v>
      </c>
      <c r="K14" s="29">
        <v>0</v>
      </c>
      <c r="L14" s="29">
        <v>0</v>
      </c>
      <c r="M14" s="29">
        <v>0</v>
      </c>
      <c r="N14" s="28">
        <v>185316</v>
      </c>
      <c r="O14" s="30" t="s">
        <v>49</v>
      </c>
      <c r="P14" s="31">
        <v>0</v>
      </c>
      <c r="Q14" s="31">
        <v>0</v>
      </c>
      <c r="R14" s="31">
        <v>90</v>
      </c>
      <c r="S14" s="31">
        <v>32</v>
      </c>
      <c r="T14" s="31">
        <v>23</v>
      </c>
      <c r="U14" s="31">
        <v>2</v>
      </c>
      <c r="V14" s="31">
        <v>0</v>
      </c>
      <c r="W14" s="31">
        <v>0</v>
      </c>
      <c r="X14" s="32">
        <f t="shared" si="0"/>
        <v>147</v>
      </c>
      <c r="Y14" s="33">
        <f t="shared" si="1"/>
        <v>3342712</v>
      </c>
    </row>
    <row r="15" spans="1:25" x14ac:dyDescent="0.3">
      <c r="A15" s="25" t="s">
        <v>36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242060</v>
      </c>
      <c r="J15" s="29">
        <v>141822</v>
      </c>
      <c r="K15" s="29">
        <v>0</v>
      </c>
      <c r="L15" s="29">
        <v>0</v>
      </c>
      <c r="M15" s="29">
        <v>0</v>
      </c>
      <c r="N15" s="28">
        <v>23948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407830</v>
      </c>
    </row>
    <row r="16" spans="1:25" x14ac:dyDescent="0.3">
      <c r="A16" s="25" t="s">
        <v>36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266039</v>
      </c>
      <c r="H16" s="29">
        <v>0</v>
      </c>
      <c r="I16" s="29">
        <v>48121</v>
      </c>
      <c r="J16" s="29">
        <v>18728</v>
      </c>
      <c r="K16" s="29">
        <v>0</v>
      </c>
      <c r="L16" s="29">
        <v>0</v>
      </c>
      <c r="M16" s="29">
        <v>0</v>
      </c>
      <c r="N16" s="28">
        <v>28605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361493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106724</v>
      </c>
      <c r="J17" s="29">
        <v>32547</v>
      </c>
      <c r="K17" s="29">
        <v>0</v>
      </c>
      <c r="L17" s="29">
        <v>0</v>
      </c>
      <c r="M17" s="29">
        <v>0</v>
      </c>
      <c r="N17" s="28">
        <v>9028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148299</v>
      </c>
    </row>
    <row r="18" spans="1:25" x14ac:dyDescent="0.3">
      <c r="A18" s="25" t="s">
        <v>58</v>
      </c>
      <c r="B18" s="25" t="s">
        <v>59</v>
      </c>
      <c r="C18" s="26" t="s">
        <v>60</v>
      </c>
      <c r="D18" s="26">
        <v>2025</v>
      </c>
      <c r="E18" s="26" t="s">
        <v>39</v>
      </c>
      <c r="F18" s="27" t="s">
        <v>40</v>
      </c>
      <c r="G18" s="28">
        <v>273721</v>
      </c>
      <c r="H18" s="29">
        <v>0</v>
      </c>
      <c r="I18" s="29">
        <v>70613</v>
      </c>
      <c r="J18" s="29">
        <v>0</v>
      </c>
      <c r="K18" s="29">
        <v>17556</v>
      </c>
      <c r="L18" s="29">
        <v>0</v>
      </c>
      <c r="M18" s="29">
        <v>0</v>
      </c>
      <c r="N18" s="28">
        <v>35128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397018</v>
      </c>
    </row>
    <row r="19" spans="1:25" x14ac:dyDescent="0.3">
      <c r="A19" s="25" t="s">
        <v>36</v>
      </c>
      <c r="B19" s="25" t="s">
        <v>61</v>
      </c>
      <c r="C19" s="26" t="s">
        <v>62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483636</v>
      </c>
      <c r="I19" s="29">
        <v>313066</v>
      </c>
      <c r="J19" s="29">
        <v>8526</v>
      </c>
      <c r="K19" s="29">
        <v>15000</v>
      </c>
      <c r="L19" s="29">
        <v>0</v>
      </c>
      <c r="M19" s="29">
        <v>0</v>
      </c>
      <c r="N19" s="28">
        <v>80041</v>
      </c>
      <c r="O19" s="30" t="s">
        <v>63</v>
      </c>
      <c r="P19" s="31">
        <v>0</v>
      </c>
      <c r="Q19" s="31">
        <v>0</v>
      </c>
      <c r="R19" s="31">
        <v>23</v>
      </c>
      <c r="S19" s="31">
        <v>3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26</v>
      </c>
      <c r="Y19" s="33">
        <f t="shared" si="1"/>
        <v>900269</v>
      </c>
    </row>
    <row r="20" spans="1:25" x14ac:dyDescent="0.3">
      <c r="A20" s="25" t="s">
        <v>64</v>
      </c>
      <c r="B20" s="25" t="s">
        <v>65</v>
      </c>
      <c r="C20" s="26" t="s">
        <v>66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463176</v>
      </c>
      <c r="I20" s="29">
        <v>99549</v>
      </c>
      <c r="J20" s="29">
        <v>0</v>
      </c>
      <c r="K20" s="29">
        <v>0</v>
      </c>
      <c r="L20" s="29">
        <v>0</v>
      </c>
      <c r="M20" s="29">
        <v>0</v>
      </c>
      <c r="N20" s="28">
        <v>53835</v>
      </c>
      <c r="O20" s="30" t="s">
        <v>49</v>
      </c>
      <c r="P20" s="31">
        <v>0</v>
      </c>
      <c r="Q20" s="31">
        <v>0</v>
      </c>
      <c r="R20" s="31">
        <v>0</v>
      </c>
      <c r="S20" s="31">
        <v>21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21</v>
      </c>
      <c r="Y20" s="33">
        <f t="shared" si="1"/>
        <v>616560</v>
      </c>
    </row>
    <row r="21" spans="1:25" x14ac:dyDescent="0.3">
      <c r="A21" s="25" t="s">
        <v>67</v>
      </c>
      <c r="B21" s="25" t="s">
        <v>68</v>
      </c>
      <c r="C21" s="26" t="s">
        <v>69</v>
      </c>
      <c r="D21" s="26">
        <v>2025</v>
      </c>
      <c r="E21" s="26" t="s">
        <v>39</v>
      </c>
      <c r="F21" s="27"/>
      <c r="G21" s="28">
        <v>0</v>
      </c>
      <c r="H21" s="29">
        <v>770964</v>
      </c>
      <c r="I21" s="29">
        <v>210554</v>
      </c>
      <c r="J21" s="29">
        <v>56842</v>
      </c>
      <c r="K21" s="29">
        <v>0</v>
      </c>
      <c r="L21" s="29">
        <v>0</v>
      </c>
      <c r="M21" s="29">
        <v>0</v>
      </c>
      <c r="N21" s="28">
        <v>100865</v>
      </c>
      <c r="O21" s="30" t="s">
        <v>49</v>
      </c>
      <c r="P21" s="31"/>
      <c r="Q21" s="31"/>
      <c r="R21" s="31">
        <v>41</v>
      </c>
      <c r="S21" s="31"/>
      <c r="T21" s="31"/>
      <c r="U21" s="31"/>
      <c r="V21" s="31"/>
      <c r="W21" s="31"/>
      <c r="X21" s="32">
        <f t="shared" si="0"/>
        <v>41</v>
      </c>
      <c r="Y21" s="33">
        <f t="shared" si="1"/>
        <v>1139225</v>
      </c>
    </row>
    <row r="22" spans="1:25" x14ac:dyDescent="0.3">
      <c r="A22" s="25" t="s">
        <v>64</v>
      </c>
      <c r="B22" s="25" t="s">
        <v>70</v>
      </c>
      <c r="C22" s="26" t="s">
        <v>71</v>
      </c>
      <c r="D22" s="26">
        <v>2025</v>
      </c>
      <c r="E22" s="26" t="s">
        <v>39</v>
      </c>
      <c r="F22" s="27" t="s">
        <v>72</v>
      </c>
      <c r="G22" s="28">
        <v>0</v>
      </c>
      <c r="H22" s="29">
        <v>441120</v>
      </c>
      <c r="I22" s="29">
        <v>186410</v>
      </c>
      <c r="J22" s="29">
        <v>0</v>
      </c>
      <c r="K22" s="29">
        <v>0</v>
      </c>
      <c r="L22" s="29">
        <v>0</v>
      </c>
      <c r="M22" s="29">
        <v>0</v>
      </c>
      <c r="N22" s="28">
        <v>61000</v>
      </c>
      <c r="O22" s="30" t="s">
        <v>49</v>
      </c>
      <c r="P22" s="31">
        <v>0</v>
      </c>
      <c r="Q22" s="31">
        <v>0</v>
      </c>
      <c r="R22" s="31">
        <v>0</v>
      </c>
      <c r="S22" s="31">
        <v>20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20</v>
      </c>
      <c r="Y22" s="33">
        <f t="shared" si="1"/>
        <v>688530</v>
      </c>
    </row>
    <row r="23" spans="1:25" x14ac:dyDescent="0.3">
      <c r="A23" s="25" t="s">
        <v>58</v>
      </c>
      <c r="B23" s="25" t="s">
        <v>73</v>
      </c>
      <c r="C23" s="26" t="s">
        <v>74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0</v>
      </c>
      <c r="I23" s="29">
        <v>286646</v>
      </c>
      <c r="J23" s="29">
        <v>23147</v>
      </c>
      <c r="K23" s="29">
        <v>12700</v>
      </c>
      <c r="L23" s="29">
        <v>0</v>
      </c>
      <c r="M23" s="29">
        <v>0</v>
      </c>
      <c r="N23" s="28">
        <v>31190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353683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</sheetData>
  <autoFilter ref="A10:Y10" xr:uid="{180997D0-1DFD-46DD-A3EF-3C78A3925529}"/>
  <conditionalFormatting sqref="D11:D33">
    <cfRule type="expression" dxfId="2" priority="1">
      <formula>OR($D11&gt;2025,AND($D11&lt;2025,$D11&lt;&gt;""))</formula>
    </cfRule>
  </conditionalFormatting>
  <conditionalFormatting sqref="Y11:Y3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3" xr:uid="{51AA9249-20DB-48B4-81B4-80D20ABE27FD}">
      <formula1>"FMR, Actual Rent"</formula1>
    </dataValidation>
    <dataValidation type="list" allowBlank="1" showInputMessage="1" showErrorMessage="1" sqref="F11:F33" xr:uid="{9C22376C-7190-4A42-8122-BD09859ACD3B}">
      <formula1>"DV, YHDP"</formula1>
    </dataValidation>
    <dataValidation type="list" allowBlank="1" showInputMessage="1" showErrorMessage="1" sqref="E11:E33" xr:uid="{54A15DD3-0E2A-4644-96F9-C8FF49740AE2}">
      <formula1>"PH, TH, Joint TH &amp; PH-RRH, HMIS, SSO, TRA, PRA, SRA, S+C/SRO"</formula1>
    </dataValidation>
    <dataValidation allowBlank="1" showErrorMessage="1" sqref="A10:Y10" xr:uid="{6C8268B6-F965-4F8E-8F86-6633D9BC900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2024-08-01T18:27:33Z</dcterms:created>
  <dcterms:modified xsi:type="dcterms:W3CDTF">2024-08-01T18:53:32Z</dcterms:modified>
</cp:coreProperties>
</file>