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Roger\Downloads\GIW Revised\2024 GIW Data Universe - Ready to split - Revised GIWs - Tabs Created.xlsx 2024-08-01 14-27-04\sub\"/>
    </mc:Choice>
  </mc:AlternateContent>
  <xr:revisionPtr revIDLastSave="0" documentId="13_ncr:1_{59F29701-EABC-4F57-9D55-80FE1083BB13}" xr6:coauthVersionLast="47" xr6:coauthVersionMax="47" xr10:uidLastSave="{00000000-0000-0000-0000-000000000000}"/>
  <bookViews>
    <workbookView xWindow="1536" yWindow="1536" windowWidth="23220" windowHeight="12720" xr2:uid="{C08BAD80-77A7-469D-A163-0BFAD64986F9}"/>
  </bookViews>
  <sheets>
    <sheet name="FY 2024 GIW" sheetId="1" r:id="rId1"/>
  </sheets>
  <definedNames>
    <definedName name="_xlnm._FilterDatabase" localSheetId="0" hidden="1">'FY 2024 GIW'!$A$10:$Y$10</definedName>
    <definedName name="_xlnm.Print_Titles" localSheetId="0">'FY 2024 GIW'!$5:$6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4" i="1" l="1"/>
  <c r="X54" i="1"/>
  <c r="Y53" i="1"/>
  <c r="X53" i="1"/>
  <c r="Y52" i="1"/>
  <c r="X52" i="1"/>
  <c r="Y51" i="1"/>
  <c r="X51" i="1"/>
  <c r="Y50" i="1"/>
  <c r="X50" i="1"/>
  <c r="Y49" i="1"/>
  <c r="X49" i="1"/>
  <c r="Y48" i="1"/>
  <c r="X48" i="1"/>
  <c r="Y47" i="1"/>
  <c r="X47" i="1"/>
  <c r="Y46" i="1"/>
  <c r="X46" i="1"/>
  <c r="Y45" i="1"/>
  <c r="X45" i="1"/>
  <c r="Y44" i="1"/>
  <c r="X44" i="1"/>
  <c r="Y43" i="1"/>
  <c r="X43" i="1"/>
  <c r="Y42" i="1"/>
  <c r="X42" i="1"/>
  <c r="Y41" i="1"/>
  <c r="X41" i="1"/>
  <c r="Y40" i="1"/>
  <c r="X40" i="1"/>
  <c r="Y39" i="1"/>
  <c r="X39" i="1"/>
  <c r="Y38" i="1"/>
  <c r="X38" i="1"/>
  <c r="Y37" i="1"/>
  <c r="X37" i="1"/>
  <c r="Y36" i="1"/>
  <c r="X36" i="1"/>
  <c r="Y35" i="1"/>
  <c r="X35" i="1"/>
  <c r="Y34" i="1"/>
  <c r="X34" i="1"/>
  <c r="Y33" i="1"/>
  <c r="X33" i="1"/>
  <c r="Y32" i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B6" i="1"/>
  <c r="C6" i="1" s="1"/>
  <c r="B5" i="1"/>
  <c r="C5" i="1" s="1"/>
  <c r="B7" i="1" l="1"/>
</calcChain>
</file>

<file path=xl/sharedStrings.xml><?xml version="1.0" encoding="utf-8"?>
<sst xmlns="http://schemas.openxmlformats.org/spreadsheetml/2006/main" count="241" uniqueCount="118">
  <si>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</si>
  <si>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</si>
  <si>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</si>
  <si>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</si>
  <si>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</si>
  <si>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r>
      <t xml:space="preserve">YHDP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</si>
  <si>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r>
      <t xml:space="preserve">CoC's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</si>
  <si>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</si>
  <si>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</si>
  <si>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</si>
  <si>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</si>
  <si>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</si>
  <si>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</si>
  <si>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</si>
  <si>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</si>
  <si>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</si>
  <si>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</si>
  <si>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</si>
  <si>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</si>
  <si>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</si>
  <si>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</si>
  <si>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</si>
  <si>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</si>
  <si>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</si>
  <si>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</si>
  <si>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</si>
  <si>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</si>
  <si>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</si>
  <si>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</si>
  <si>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</si>
  <si>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</si>
  <si>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</si>
  <si>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</si>
  <si>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</si>
  <si>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</si>
  <si>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CA-501</t>
  </si>
  <si>
    <t>City and County of San Francisco Project Applicant</t>
  </si>
  <si>
    <t>Bishop Swing Community House</t>
  </si>
  <si>
    <t>CA0033L9T012310</t>
  </si>
  <si>
    <t>PH</t>
  </si>
  <si>
    <t/>
  </si>
  <si>
    <t>FMR</t>
  </si>
  <si>
    <t>San Francisco</t>
  </si>
  <si>
    <t>San Francisco CoC</t>
  </si>
  <si>
    <t>City and County of San Francisco</t>
  </si>
  <si>
    <t>Direct Access to Housing Chronic Alcoholics</t>
  </si>
  <si>
    <t>CA0045L9T012316</t>
  </si>
  <si>
    <t>Larkin Street Youth Services</t>
  </si>
  <si>
    <t>Geary House</t>
  </si>
  <si>
    <t>CA0052L9T012316</t>
  </si>
  <si>
    <t>TH</t>
  </si>
  <si>
    <t>Glide Cecil Williams Community House</t>
  </si>
  <si>
    <t>CA0053L9T012315</t>
  </si>
  <si>
    <t>Hazel Betsey</t>
  </si>
  <si>
    <t>CA0055L9T012316</t>
  </si>
  <si>
    <t>Harbor Haven</t>
  </si>
  <si>
    <t>CA0058L9T012316</t>
  </si>
  <si>
    <t>Integrated Services Network</t>
  </si>
  <si>
    <t>CA0060L9T012316</t>
  </si>
  <si>
    <t>Community Housing Partnership DBA HomeRise</t>
  </si>
  <si>
    <t>Iroquois Residence</t>
  </si>
  <si>
    <t>CA0061L9T012316</t>
  </si>
  <si>
    <t>Rental Assistance II</t>
  </si>
  <si>
    <t>CA0066L9T012315</t>
  </si>
  <si>
    <t>CCCYO Scattered Sites</t>
  </si>
  <si>
    <t>CA0073L9T012316</t>
  </si>
  <si>
    <t>Treasure Island Consolidated</t>
  </si>
  <si>
    <t>CA0080L9T012316</t>
  </si>
  <si>
    <t>Folsom/Dore</t>
  </si>
  <si>
    <t>CA0821L9T012314</t>
  </si>
  <si>
    <t>CHP Scattered Sites</t>
  </si>
  <si>
    <t>CA0826L9T012309</t>
  </si>
  <si>
    <t>Actual Rent</t>
  </si>
  <si>
    <t>Allen Hotel</t>
  </si>
  <si>
    <t>CA0888L9T012314</t>
  </si>
  <si>
    <t>Mary Helen Rogers Senior Community</t>
  </si>
  <si>
    <t>CA1061L9T012307</t>
  </si>
  <si>
    <t>SF HMIS Expansion</t>
  </si>
  <si>
    <t>CA1062L9T012312</t>
  </si>
  <si>
    <t>Rental Assistance for Homeless Veterans I</t>
  </si>
  <si>
    <t>CA1243L9T012309</t>
  </si>
  <si>
    <t>Rental Assistance I</t>
  </si>
  <si>
    <t>CA1246L9T012315</t>
  </si>
  <si>
    <t>San Francisco Coordinated Entry Expansion</t>
  </si>
  <si>
    <t>CA1463L9T012308</t>
  </si>
  <si>
    <t>SSO</t>
  </si>
  <si>
    <t>Rapid Re-Housing for Families and TAY</t>
  </si>
  <si>
    <t>CA1533L9T012307</t>
  </si>
  <si>
    <t>San Francisco HMIS 2016</t>
  </si>
  <si>
    <t>CA1535L9T012307</t>
  </si>
  <si>
    <t>Harbor Haven for Veterans</t>
  </si>
  <si>
    <t>CA1537L9T012307</t>
  </si>
  <si>
    <t>1300 Fourth</t>
  </si>
  <si>
    <t>CA1640L9T012306</t>
  </si>
  <si>
    <t>Eddy and Taylor</t>
  </si>
  <si>
    <t>CA1641L9T012306</t>
  </si>
  <si>
    <t>Youth Coordinated Entry</t>
  </si>
  <si>
    <t>CA1718Y9T012305</t>
  </si>
  <si>
    <t>YHDP</t>
  </si>
  <si>
    <t>3rd Street Homeless Youth RRH Program</t>
  </si>
  <si>
    <t>CA1719Y9T012305</t>
  </si>
  <si>
    <t>1296 Shotwell</t>
  </si>
  <si>
    <t>CA1731L9T012305</t>
  </si>
  <si>
    <t>DV Coordinated Entry</t>
  </si>
  <si>
    <t>CA1732D9T012305</t>
  </si>
  <si>
    <t>DV</t>
  </si>
  <si>
    <t>AWS Rapid Rehousing</t>
  </si>
  <si>
    <t>CA1826D9T012304</t>
  </si>
  <si>
    <t>Housing For Survivors</t>
  </si>
  <si>
    <t>CA1968D9T012302</t>
  </si>
  <si>
    <t>Larkin Street YAC Collaborative</t>
  </si>
  <si>
    <t>CA1970Y9T012302</t>
  </si>
  <si>
    <t>42 Otis</t>
  </si>
  <si>
    <t>CA2114L9T012301</t>
  </si>
  <si>
    <t>180 Jones</t>
  </si>
  <si>
    <t>CA2115L9T012301</t>
  </si>
  <si>
    <t>4200 Geary</t>
  </si>
  <si>
    <t>CA2232L9T012300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</si>
</sst>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1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ACB9CA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2" xfId="0" applyFont="1" applyBorder="1" applyAlignment="1" applyProtection="1">
      <alignment horizontal="left" vertical="center" indent="2"/>
      <protection hidden="1"/>
    </xf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3" fillId="3" borderId="6" xfId="1" applyNumberFormat="1" applyFont="1" applyFill="1" applyBorder="1" applyAlignment="1" applyProtection="1">
      <alignment horizontal="left" vertical="center" indent="2"/>
      <protection hidden="1"/>
    </xf>
    <xf numFmtId="164" fontId="4" fillId="3" borderId="6" xfId="1" applyNumberFormat="1" applyFont="1" applyFill="1" applyBorder="1" applyAlignment="1" applyProtection="1">
      <alignment vertical="center"/>
      <protection hidden="1"/>
    </xf>
    <xf numFmtId="164" fontId="3" fillId="3" borderId="6" xfId="1" applyNumberFormat="1" applyFont="1" applyFill="1" applyBorder="1" applyAlignment="1" applyProtection="1">
      <alignment vertical="center"/>
      <protection hidden="1"/>
    </xf>
    <xf numFmtId="0" fontId="0" fillId="3" borderId="4" xfId="0" applyFill="1" applyBorder="1"/>
    <xf numFmtId="164" fontId="3" fillId="4" borderId="7" xfId="1" applyNumberFormat="1" applyFont="1" applyFill="1" applyBorder="1" applyAlignment="1" applyProtection="1">
      <alignment horizontal="left" vertical="center" indent="2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0" fillId="5" borderId="4" xfId="0" applyFill="1" applyBorder="1"/>
    <xf numFmtId="0" fontId="3" fillId="6" borderId="0" xfId="0" applyFont="1" applyFill="1" applyAlignment="1" applyProtection="1">
      <alignment horizontal="center" vertical="center" wrapText="1"/>
      <protection locked="0"/>
    </xf>
    <xf numFmtId="0" fontId="4" fillId="6" borderId="0" xfId="0" applyFont="1" applyFill="1" applyAlignment="1" applyProtection="1">
      <alignment horizontal="center" vertical="center" wrapText="1"/>
      <protection hidden="1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164" fontId="3" fillId="6" borderId="6" xfId="1" applyNumberFormat="1" applyFont="1" applyFill="1" applyBorder="1" applyAlignment="1" applyProtection="1">
      <alignment horizontal="center" vertical="center"/>
      <protection hidden="1"/>
    </xf>
    <xf numFmtId="164" fontId="3" fillId="5" borderId="2" xfId="0" applyNumberFormat="1" applyFont="1" applyFill="1" applyBorder="1" applyAlignment="1" applyProtection="1">
      <alignment horizontal="left" vertical="center" indent="3"/>
      <protection locked="0"/>
    </xf>
    <xf numFmtId="164" fontId="3" fillId="5" borderId="3" xfId="0" applyNumberFormat="1" applyFont="1" applyFill="1" applyBorder="1" applyAlignment="1" applyProtection="1">
      <alignment vertical="center"/>
      <protection locked="0"/>
    </xf>
    <xf numFmtId="164" fontId="3" fillId="5" borderId="8" xfId="0" applyNumberFormat="1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left" vertical="center" indent="3"/>
      <protection locked="0"/>
    </xf>
    <xf numFmtId="164" fontId="3" fillId="5" borderId="1" xfId="0" applyNumberFormat="1" applyFont="1" applyFill="1" applyBorder="1" applyAlignment="1" applyProtection="1">
      <alignment vertical="center"/>
      <protection locked="0"/>
    </xf>
    <xf numFmtId="164" fontId="3" fillId="5" borderId="2" xfId="0" applyNumberFormat="1" applyFont="1" applyFill="1" applyBorder="1" applyAlignment="1" applyProtection="1">
      <alignment vertical="center"/>
      <protection locked="0"/>
    </xf>
    <xf numFmtId="164" fontId="3" fillId="5" borderId="9" xfId="0" applyNumberFormat="1" applyFont="1" applyFill="1" applyBorder="1" applyAlignment="1" applyProtection="1">
      <alignment horizontal="left" vertical="center" indent="3"/>
      <protection locked="0"/>
    </xf>
    <xf numFmtId="164" fontId="3" fillId="5" borderId="10" xfId="0" applyNumberFormat="1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5" borderId="10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5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  <protection locked="0"/>
    </xf>
    <xf numFmtId="0" fontId="3" fillId="8" borderId="2" xfId="0" applyFont="1" applyFill="1" applyBorder="1" applyAlignment="1" applyProtection="1">
      <alignment horizontal="center" vertical="center" wrapText="1"/>
      <protection locked="0"/>
    </xf>
    <xf numFmtId="0" fontId="3" fillId="8" borderId="9" xfId="0" applyFont="1" applyFill="1" applyBorder="1" applyAlignment="1" applyProtection="1">
      <alignment horizontal="center" vertical="center" wrapText="1"/>
      <protection locked="0"/>
    </xf>
    <xf numFmtId="0" fontId="3" fillId="8" borderId="10" xfId="0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EF077-E082-4C6A-B9C2-E300571CBA8A}">
  <sheetPr codeName="Sheet8">
    <pageSetUpPr fitToPage="1"/>
  </sheetPr>
  <dimension ref="A1:Y54"/>
  <sheetViews>
    <sheetView tabSelected="1" zoomScaleNormal="100" workbookViewId="0">
      <pane ySplit="10" topLeftCell="A11" activePane="bottomLeft" state="frozen"/>
      <selection pane="bottomLeft"/>
    </sheetView>
  </sheetViews>
  <sheetFormatPr defaultRowHeight="14.4" x14ac:dyDescent="0.3"/>
  <cols>
    <col min="1" max="2" width="23.77734375" customWidth="1"/>
    <col min="3" max="3" width="17.77734375" customWidth="1"/>
    <col min="4" max="4" width="11.77734375" customWidth="1"/>
    <col min="5" max="6" width="16.77734375" customWidth="1"/>
    <col min="7" max="15" width="11.77734375" customWidth="1"/>
    <col min="16" max="24" width="10.77734375" customWidth="1"/>
    <col min="25" max="25" width="12.77734375" customWidth="1"/>
  </cols>
  <sheetData>
    <row r="1" spans="1:25" ht="15" customHeight="1" x14ac:dyDescent="0.3">
      <c r="A1" s="34" t="s">
        <v>0</v>
      </c>
      <c r="B1" s="1" t="s">
        <v>42</v>
      </c>
      <c r="C1" s="2"/>
      <c r="D1" s="2"/>
      <c r="E1" s="2"/>
      <c r="F1" s="2"/>
      <c r="G1" s="2"/>
      <c r="H1" s="3"/>
    </row>
    <row r="2" spans="1:25" ht="15" customHeight="1" x14ac:dyDescent="0.3">
      <c r="A2" s="34" t="s">
        <v>1</v>
      </c>
      <c r="B2" s="1" t="s">
        <v>35</v>
      </c>
      <c r="C2" s="2"/>
      <c r="D2" s="2"/>
      <c r="E2" s="2"/>
      <c r="F2" s="2"/>
      <c r="G2" s="2"/>
      <c r="H2" s="3"/>
    </row>
    <row r="3" spans="1:25" ht="15" customHeight="1" x14ac:dyDescent="0.3">
      <c r="A3" s="35" t="s">
        <v>2</v>
      </c>
      <c r="B3" s="1" t="s">
        <v>43</v>
      </c>
      <c r="C3" s="2"/>
      <c r="D3" s="2"/>
      <c r="E3" s="2"/>
      <c r="F3" s="2"/>
      <c r="G3" s="2"/>
      <c r="H3" s="3"/>
    </row>
    <row r="4" spans="1:25" ht="15" customHeight="1" x14ac:dyDescent="0.3">
      <c r="A4" s="35" t="s">
        <v>3</v>
      </c>
      <c r="B4" s="1" t="s">
        <v>44</v>
      </c>
      <c r="C4" s="2"/>
      <c r="D4" s="2"/>
      <c r="E4" s="2"/>
      <c r="F4" s="2"/>
      <c r="G4" s="2"/>
      <c r="H4" s="3"/>
    </row>
    <row r="5" spans="1:25" ht="15" customHeight="1" x14ac:dyDescent="0.3">
      <c r="A5" s="4" t="s">
        <v>4</v>
      </c>
      <c r="B5" s="5">
        <f ca="1">SUMIF(OFFSET(F10,1,0,500,1),"DV",OFFSET(Y10,1,0,500,1))</f>
        <v>4475606</v>
      </c>
      <c r="C5" s="6" t="str">
        <f ca="1">IF(B5&gt;0,"(Reallocation Restriction)","")</f>
        <v>(Reallocation Restriction)</v>
      </c>
      <c r="D5" s="7"/>
      <c r="E5" s="7"/>
      <c r="F5" s="7"/>
      <c r="G5" s="7"/>
      <c r="H5" s="8"/>
    </row>
    <row r="6" spans="1:25" ht="15" customHeight="1" x14ac:dyDescent="0.3">
      <c r="A6" s="4" t="s">
        <v>5</v>
      </c>
      <c r="B6" s="5">
        <f ca="1">SUMIF(OFFSET(F10,1,0,500,1),"YHDP",OFFSET(Y10,1,0,500,1))</f>
        <v>1217708</v>
      </c>
      <c r="C6" s="6" t="str">
        <f ca="1">IF(B6&gt;0,"(Reallocation Restriction)","")</f>
        <v>(Reallocation Restriction)</v>
      </c>
      <c r="D6" s="7"/>
      <c r="E6" s="7"/>
      <c r="F6" s="7"/>
      <c r="G6" s="7"/>
      <c r="H6" s="8"/>
    </row>
    <row r="7" spans="1:25" ht="15" customHeight="1" x14ac:dyDescent="0.3">
      <c r="A7" s="35" t="s">
        <v>6</v>
      </c>
      <c r="B7" s="9">
        <f ca="1">SUM(OFFSET(Y10,1,0,500,1))</f>
        <v>52294910</v>
      </c>
      <c r="C7" s="10"/>
      <c r="D7" s="10"/>
      <c r="E7" s="10"/>
      <c r="F7" s="10"/>
      <c r="G7" s="10"/>
      <c r="H7" s="11"/>
    </row>
    <row r="8" spans="1:25" ht="15" customHeight="1" x14ac:dyDescent="0.3">
      <c r="A8" s="12"/>
      <c r="B8" s="13"/>
      <c r="C8" s="13"/>
      <c r="D8" s="13"/>
      <c r="E8" s="12"/>
      <c r="F8" s="12"/>
      <c r="G8" s="14"/>
      <c r="H8" s="15"/>
    </row>
    <row r="9" spans="1:25" ht="15" customHeight="1" x14ac:dyDescent="0.3">
      <c r="A9" s="16" t="s">
        <v>7</v>
      </c>
      <c r="B9" s="17"/>
      <c r="C9" s="17"/>
      <c r="D9" s="17"/>
      <c r="E9" s="17"/>
      <c r="F9" s="18"/>
      <c r="G9" s="19" t="s">
        <v>8</v>
      </c>
      <c r="H9" s="20"/>
      <c r="I9" s="21"/>
      <c r="J9" s="17"/>
      <c r="K9" s="17"/>
      <c r="L9" s="17"/>
      <c r="M9" s="17"/>
      <c r="N9" s="17"/>
      <c r="O9" s="22" t="s">
        <v>9</v>
      </c>
      <c r="P9" s="21"/>
      <c r="Q9" s="17"/>
      <c r="R9" s="17"/>
      <c r="S9" s="17"/>
      <c r="T9" s="17"/>
      <c r="U9" s="17"/>
      <c r="V9" s="17"/>
      <c r="W9" s="17"/>
      <c r="X9" s="18"/>
      <c r="Y9" s="23"/>
    </row>
    <row r="10" spans="1:25" ht="28.95" customHeight="1" x14ac:dyDescent="0.3">
      <c r="A10" s="36" t="s">
        <v>10</v>
      </c>
      <c r="B10" s="36" t="s">
        <v>11</v>
      </c>
      <c r="C10" s="36" t="s">
        <v>12</v>
      </c>
      <c r="D10" s="36" t="s">
        <v>13</v>
      </c>
      <c r="E10" s="37" t="s">
        <v>14</v>
      </c>
      <c r="F10" s="24" t="s">
        <v>15</v>
      </c>
      <c r="G10" s="38" t="s">
        <v>16</v>
      </c>
      <c r="H10" s="36" t="s">
        <v>17</v>
      </c>
      <c r="I10" s="36" t="s">
        <v>18</v>
      </c>
      <c r="J10" s="36" t="s">
        <v>19</v>
      </c>
      <c r="K10" s="36" t="s">
        <v>20</v>
      </c>
      <c r="L10" s="36" t="s">
        <v>21</v>
      </c>
      <c r="M10" s="36" t="s">
        <v>22</v>
      </c>
      <c r="N10" s="39" t="s">
        <v>23</v>
      </c>
      <c r="O10" s="40" t="s">
        <v>24</v>
      </c>
      <c r="P10" s="36" t="s">
        <v>25</v>
      </c>
      <c r="Q10" s="36" t="s">
        <v>26</v>
      </c>
      <c r="R10" s="36" t="s">
        <v>27</v>
      </c>
      <c r="S10" s="36" t="s">
        <v>28</v>
      </c>
      <c r="T10" s="36" t="s">
        <v>29</v>
      </c>
      <c r="U10" s="36" t="s">
        <v>30</v>
      </c>
      <c r="V10" s="36" t="s">
        <v>31</v>
      </c>
      <c r="W10" s="36" t="s">
        <v>32</v>
      </c>
      <c r="X10" s="39" t="s">
        <v>33</v>
      </c>
      <c r="Y10" s="41" t="s">
        <v>34</v>
      </c>
    </row>
    <row r="11" spans="1:25" x14ac:dyDescent="0.3">
      <c r="A11" s="25" t="s">
        <v>36</v>
      </c>
      <c r="B11" s="25" t="s">
        <v>37</v>
      </c>
      <c r="C11" s="26" t="s">
        <v>38</v>
      </c>
      <c r="D11" s="26">
        <v>2025</v>
      </c>
      <c r="E11" s="26" t="s">
        <v>39</v>
      </c>
      <c r="F11" s="27" t="s">
        <v>40</v>
      </c>
      <c r="G11" s="28">
        <v>0</v>
      </c>
      <c r="H11" s="29">
        <v>439824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8">
        <v>17007</v>
      </c>
      <c r="O11" s="30" t="s">
        <v>41</v>
      </c>
      <c r="P11" s="31">
        <v>0</v>
      </c>
      <c r="Q11" s="31">
        <v>17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2">
        <f t="shared" ref="X11:X54" si="0">SUM(P11:W11)</f>
        <v>17</v>
      </c>
      <c r="Y11" s="33">
        <f t="shared" ref="Y11:Y54" si="1">SUM(G11:N11)</f>
        <v>456831</v>
      </c>
    </row>
    <row r="12" spans="1:25" x14ac:dyDescent="0.3">
      <c r="A12" s="25" t="s">
        <v>36</v>
      </c>
      <c r="B12" s="25" t="s">
        <v>45</v>
      </c>
      <c r="C12" s="26" t="s">
        <v>46</v>
      </c>
      <c r="D12" s="26">
        <v>2025</v>
      </c>
      <c r="E12" s="26" t="s">
        <v>39</v>
      </c>
      <c r="F12" s="27" t="s">
        <v>40</v>
      </c>
      <c r="G12" s="28">
        <v>0</v>
      </c>
      <c r="H12" s="29">
        <v>1397088</v>
      </c>
      <c r="I12" s="29">
        <v>19385</v>
      </c>
      <c r="J12" s="29">
        <v>0</v>
      </c>
      <c r="K12" s="29">
        <v>0</v>
      </c>
      <c r="L12" s="29">
        <v>0</v>
      </c>
      <c r="M12" s="29">
        <v>0</v>
      </c>
      <c r="N12" s="28">
        <v>50942</v>
      </c>
      <c r="O12" s="30" t="s">
        <v>41</v>
      </c>
      <c r="P12" s="31">
        <v>32</v>
      </c>
      <c r="Q12" s="31">
        <v>30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2">
        <f t="shared" si="0"/>
        <v>62</v>
      </c>
      <c r="Y12" s="33">
        <f t="shared" si="1"/>
        <v>1467415</v>
      </c>
    </row>
    <row r="13" spans="1:25" x14ac:dyDescent="0.3">
      <c r="A13" s="25" t="s">
        <v>47</v>
      </c>
      <c r="B13" s="25" t="s">
        <v>48</v>
      </c>
      <c r="C13" s="26" t="s">
        <v>49</v>
      </c>
      <c r="D13" s="26">
        <v>2025</v>
      </c>
      <c r="E13" s="26" t="s">
        <v>50</v>
      </c>
      <c r="F13" s="27" t="s">
        <v>40</v>
      </c>
      <c r="G13" s="28">
        <v>11000</v>
      </c>
      <c r="H13" s="29">
        <v>0</v>
      </c>
      <c r="I13" s="29">
        <v>350444</v>
      </c>
      <c r="J13" s="29">
        <v>54969</v>
      </c>
      <c r="K13" s="29">
        <v>0</v>
      </c>
      <c r="L13" s="29">
        <v>0</v>
      </c>
      <c r="M13" s="29">
        <v>0</v>
      </c>
      <c r="N13" s="28">
        <v>29125</v>
      </c>
      <c r="O13" s="30"/>
      <c r="P13" s="31"/>
      <c r="Q13" s="31"/>
      <c r="R13" s="31"/>
      <c r="S13" s="31"/>
      <c r="T13" s="31"/>
      <c r="U13" s="31"/>
      <c r="V13" s="31"/>
      <c r="W13" s="31"/>
      <c r="X13" s="32">
        <f t="shared" si="0"/>
        <v>0</v>
      </c>
      <c r="Y13" s="33">
        <f t="shared" si="1"/>
        <v>445538</v>
      </c>
    </row>
    <row r="14" spans="1:25" x14ac:dyDescent="0.3">
      <c r="A14" s="25" t="s">
        <v>36</v>
      </c>
      <c r="B14" s="25" t="s">
        <v>51</v>
      </c>
      <c r="C14" s="26" t="s">
        <v>52</v>
      </c>
      <c r="D14" s="26">
        <v>2025</v>
      </c>
      <c r="E14" s="26" t="s">
        <v>39</v>
      </c>
      <c r="F14" s="27" t="s">
        <v>40</v>
      </c>
      <c r="G14" s="28">
        <v>0</v>
      </c>
      <c r="H14" s="29">
        <v>569184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8">
        <v>20199</v>
      </c>
      <c r="O14" s="30" t="s">
        <v>41</v>
      </c>
      <c r="P14" s="31">
        <v>0</v>
      </c>
      <c r="Q14" s="31">
        <v>22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2">
        <f t="shared" si="0"/>
        <v>22</v>
      </c>
      <c r="Y14" s="33">
        <f t="shared" si="1"/>
        <v>589383</v>
      </c>
    </row>
    <row r="15" spans="1:25" x14ac:dyDescent="0.3">
      <c r="A15" s="25" t="s">
        <v>36</v>
      </c>
      <c r="B15" s="25" t="s">
        <v>53</v>
      </c>
      <c r="C15" s="26" t="s">
        <v>54</v>
      </c>
      <c r="D15" s="26">
        <v>2025</v>
      </c>
      <c r="E15" s="26" t="s">
        <v>39</v>
      </c>
      <c r="F15" s="27" t="s">
        <v>40</v>
      </c>
      <c r="G15" s="28">
        <v>0</v>
      </c>
      <c r="H15" s="29">
        <v>251172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8">
        <v>9095</v>
      </c>
      <c r="O15" s="30" t="s">
        <v>41</v>
      </c>
      <c r="P15" s="31">
        <v>0</v>
      </c>
      <c r="Q15" s="31">
        <v>6</v>
      </c>
      <c r="R15" s="31">
        <v>3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2">
        <f t="shared" si="0"/>
        <v>9</v>
      </c>
      <c r="Y15" s="33">
        <f t="shared" si="1"/>
        <v>260267</v>
      </c>
    </row>
    <row r="16" spans="1:25" x14ac:dyDescent="0.3">
      <c r="A16" s="25" t="s">
        <v>36</v>
      </c>
      <c r="B16" s="25" t="s">
        <v>55</v>
      </c>
      <c r="C16" s="26" t="s">
        <v>56</v>
      </c>
      <c r="D16" s="26">
        <v>2025</v>
      </c>
      <c r="E16" s="26" t="s">
        <v>39</v>
      </c>
      <c r="F16" s="27" t="s">
        <v>40</v>
      </c>
      <c r="G16" s="28">
        <v>2593695</v>
      </c>
      <c r="H16" s="29">
        <v>0</v>
      </c>
      <c r="I16" s="29">
        <v>162227</v>
      </c>
      <c r="J16" s="29">
        <v>720779</v>
      </c>
      <c r="K16" s="29">
        <v>0</v>
      </c>
      <c r="L16" s="29">
        <v>0</v>
      </c>
      <c r="M16" s="29">
        <v>0</v>
      </c>
      <c r="N16" s="28">
        <v>128169</v>
      </c>
      <c r="O16" s="30"/>
      <c r="P16" s="31"/>
      <c r="Q16" s="31"/>
      <c r="R16" s="31"/>
      <c r="S16" s="31"/>
      <c r="T16" s="31"/>
      <c r="U16" s="31"/>
      <c r="V16" s="31"/>
      <c r="W16" s="31"/>
      <c r="X16" s="32">
        <f t="shared" si="0"/>
        <v>0</v>
      </c>
      <c r="Y16" s="33">
        <f t="shared" si="1"/>
        <v>3604870</v>
      </c>
    </row>
    <row r="17" spans="1:25" x14ac:dyDescent="0.3">
      <c r="A17" s="25" t="s">
        <v>36</v>
      </c>
      <c r="B17" s="25" t="s">
        <v>57</v>
      </c>
      <c r="C17" s="26" t="s">
        <v>58</v>
      </c>
      <c r="D17" s="26">
        <v>2025</v>
      </c>
      <c r="E17" s="26" t="s">
        <v>39</v>
      </c>
      <c r="F17" s="27" t="s">
        <v>40</v>
      </c>
      <c r="G17" s="28">
        <v>0</v>
      </c>
      <c r="H17" s="29">
        <v>0</v>
      </c>
      <c r="I17" s="29">
        <v>916405</v>
      </c>
      <c r="J17" s="29">
        <v>0</v>
      </c>
      <c r="K17" s="29">
        <v>0</v>
      </c>
      <c r="L17" s="29">
        <v>0</v>
      </c>
      <c r="M17" s="29">
        <v>0</v>
      </c>
      <c r="N17" s="28">
        <v>77392</v>
      </c>
      <c r="O17" s="30"/>
      <c r="P17" s="31"/>
      <c r="Q17" s="31"/>
      <c r="R17" s="31"/>
      <c r="S17" s="31"/>
      <c r="T17" s="31"/>
      <c r="U17" s="31"/>
      <c r="V17" s="31"/>
      <c r="W17" s="31"/>
      <c r="X17" s="32">
        <f t="shared" si="0"/>
        <v>0</v>
      </c>
      <c r="Y17" s="33">
        <f t="shared" si="1"/>
        <v>993797</v>
      </c>
    </row>
    <row r="18" spans="1:25" x14ac:dyDescent="0.3">
      <c r="A18" s="25" t="s">
        <v>59</v>
      </c>
      <c r="B18" s="25" t="s">
        <v>60</v>
      </c>
      <c r="C18" s="26" t="s">
        <v>61</v>
      </c>
      <c r="D18" s="26">
        <v>2025</v>
      </c>
      <c r="E18" s="26" t="s">
        <v>39</v>
      </c>
      <c r="F18" s="27" t="s">
        <v>40</v>
      </c>
      <c r="G18" s="28">
        <v>0</v>
      </c>
      <c r="H18" s="29">
        <v>0</v>
      </c>
      <c r="I18" s="29">
        <v>148416</v>
      </c>
      <c r="J18" s="29">
        <v>0</v>
      </c>
      <c r="K18" s="29">
        <v>0</v>
      </c>
      <c r="L18" s="29">
        <v>0</v>
      </c>
      <c r="M18" s="29">
        <v>0</v>
      </c>
      <c r="N18" s="28">
        <v>10388</v>
      </c>
      <c r="O18" s="30"/>
      <c r="P18" s="31"/>
      <c r="Q18" s="31"/>
      <c r="R18" s="31"/>
      <c r="S18" s="31"/>
      <c r="T18" s="31"/>
      <c r="U18" s="31"/>
      <c r="V18" s="31"/>
      <c r="W18" s="31"/>
      <c r="X18" s="32">
        <f t="shared" si="0"/>
        <v>0</v>
      </c>
      <c r="Y18" s="33">
        <f t="shared" si="1"/>
        <v>158804</v>
      </c>
    </row>
    <row r="19" spans="1:25" x14ac:dyDescent="0.3">
      <c r="A19" s="25" t="s">
        <v>36</v>
      </c>
      <c r="B19" s="25" t="s">
        <v>62</v>
      </c>
      <c r="C19" s="26" t="s">
        <v>63</v>
      </c>
      <c r="D19" s="26">
        <v>2025</v>
      </c>
      <c r="E19" s="26" t="s">
        <v>39</v>
      </c>
      <c r="F19" s="27" t="s">
        <v>40</v>
      </c>
      <c r="G19" s="28">
        <v>0</v>
      </c>
      <c r="H19" s="29">
        <v>5546724</v>
      </c>
      <c r="I19" s="29">
        <v>93362</v>
      </c>
      <c r="J19" s="29">
        <v>0</v>
      </c>
      <c r="K19" s="29">
        <v>0</v>
      </c>
      <c r="L19" s="29">
        <v>0</v>
      </c>
      <c r="M19" s="29">
        <v>0</v>
      </c>
      <c r="N19" s="28">
        <v>238575</v>
      </c>
      <c r="O19" s="30" t="s">
        <v>41</v>
      </c>
      <c r="P19" s="31">
        <v>199</v>
      </c>
      <c r="Q19" s="31">
        <v>32</v>
      </c>
      <c r="R19" s="31">
        <v>8</v>
      </c>
      <c r="S19" s="31">
        <v>1</v>
      </c>
      <c r="T19" s="31">
        <v>12</v>
      </c>
      <c r="U19" s="31">
        <v>0</v>
      </c>
      <c r="V19" s="31">
        <v>0</v>
      </c>
      <c r="W19" s="31">
        <v>0</v>
      </c>
      <c r="X19" s="32">
        <f t="shared" si="0"/>
        <v>252</v>
      </c>
      <c r="Y19" s="33">
        <f t="shared" si="1"/>
        <v>5878661</v>
      </c>
    </row>
    <row r="20" spans="1:25" x14ac:dyDescent="0.3">
      <c r="A20" s="25" t="s">
        <v>36</v>
      </c>
      <c r="B20" s="25" t="s">
        <v>64</v>
      </c>
      <c r="C20" s="26" t="s">
        <v>65</v>
      </c>
      <c r="D20" s="26">
        <v>2025</v>
      </c>
      <c r="E20" s="26" t="s">
        <v>39</v>
      </c>
      <c r="F20" s="27" t="s">
        <v>40</v>
      </c>
      <c r="G20" s="28">
        <v>0</v>
      </c>
      <c r="H20" s="29">
        <v>1465992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8">
        <v>61844</v>
      </c>
      <c r="O20" s="30" t="s">
        <v>41</v>
      </c>
      <c r="P20" s="31">
        <v>0</v>
      </c>
      <c r="Q20" s="31">
        <v>0</v>
      </c>
      <c r="R20" s="31">
        <v>0</v>
      </c>
      <c r="S20" s="31">
        <v>16</v>
      </c>
      <c r="T20" s="31">
        <v>16</v>
      </c>
      <c r="U20" s="31">
        <v>2</v>
      </c>
      <c r="V20" s="31">
        <v>0</v>
      </c>
      <c r="W20" s="31">
        <v>0</v>
      </c>
      <c r="X20" s="32">
        <f t="shared" si="0"/>
        <v>34</v>
      </c>
      <c r="Y20" s="33">
        <f t="shared" si="1"/>
        <v>1527836</v>
      </c>
    </row>
    <row r="21" spans="1:25" x14ac:dyDescent="0.3">
      <c r="A21" s="25" t="s">
        <v>36</v>
      </c>
      <c r="B21" s="25" t="s">
        <v>66</v>
      </c>
      <c r="C21" s="26" t="s">
        <v>67</v>
      </c>
      <c r="D21" s="26">
        <v>2025</v>
      </c>
      <c r="E21" s="26" t="s">
        <v>39</v>
      </c>
      <c r="F21" s="27" t="s">
        <v>40</v>
      </c>
      <c r="G21" s="28">
        <v>0</v>
      </c>
      <c r="H21" s="29">
        <v>2410416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8">
        <v>99968</v>
      </c>
      <c r="O21" s="30" t="s">
        <v>41</v>
      </c>
      <c r="P21" s="31">
        <v>0</v>
      </c>
      <c r="Q21" s="31">
        <v>0</v>
      </c>
      <c r="R21" s="31">
        <v>0</v>
      </c>
      <c r="S21" s="31">
        <v>38</v>
      </c>
      <c r="T21" s="31">
        <v>16</v>
      </c>
      <c r="U21" s="31">
        <v>4</v>
      </c>
      <c r="V21" s="31">
        <v>0</v>
      </c>
      <c r="W21" s="31">
        <v>0</v>
      </c>
      <c r="X21" s="32">
        <f t="shared" si="0"/>
        <v>58</v>
      </c>
      <c r="Y21" s="33">
        <f t="shared" si="1"/>
        <v>2510384</v>
      </c>
    </row>
    <row r="22" spans="1:25" x14ac:dyDescent="0.3">
      <c r="A22" s="25" t="s">
        <v>36</v>
      </c>
      <c r="B22" s="25" t="s">
        <v>68</v>
      </c>
      <c r="C22" s="26" t="s">
        <v>69</v>
      </c>
      <c r="D22" s="26">
        <v>2025</v>
      </c>
      <c r="E22" s="26" t="s">
        <v>39</v>
      </c>
      <c r="F22" s="27" t="s">
        <v>40</v>
      </c>
      <c r="G22" s="28">
        <v>0</v>
      </c>
      <c r="H22" s="29">
        <v>566304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8">
        <v>20580</v>
      </c>
      <c r="O22" s="30" t="s">
        <v>41</v>
      </c>
      <c r="P22" s="31">
        <v>0</v>
      </c>
      <c r="Q22" s="31">
        <v>12</v>
      </c>
      <c r="R22" s="31">
        <v>8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2">
        <f t="shared" si="0"/>
        <v>20</v>
      </c>
      <c r="Y22" s="33">
        <f t="shared" si="1"/>
        <v>586884</v>
      </c>
    </row>
    <row r="23" spans="1:25" x14ac:dyDescent="0.3">
      <c r="A23" s="25" t="s">
        <v>36</v>
      </c>
      <c r="B23" s="25" t="s">
        <v>70</v>
      </c>
      <c r="C23" s="26" t="s">
        <v>71</v>
      </c>
      <c r="D23" s="26">
        <v>2025</v>
      </c>
      <c r="E23" s="26" t="s">
        <v>39</v>
      </c>
      <c r="F23" s="27" t="s">
        <v>40</v>
      </c>
      <c r="G23" s="28">
        <v>0</v>
      </c>
      <c r="H23" s="29">
        <v>921288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8">
        <v>38670</v>
      </c>
      <c r="O23" s="30" t="s">
        <v>72</v>
      </c>
      <c r="P23" s="31">
        <v>0</v>
      </c>
      <c r="Q23" s="31">
        <v>16</v>
      </c>
      <c r="R23" s="31">
        <v>2</v>
      </c>
      <c r="S23" s="31">
        <v>2</v>
      </c>
      <c r="T23" s="31">
        <v>8</v>
      </c>
      <c r="U23" s="31">
        <v>0</v>
      </c>
      <c r="V23" s="31">
        <v>0</v>
      </c>
      <c r="W23" s="31">
        <v>0</v>
      </c>
      <c r="X23" s="32">
        <f t="shared" si="0"/>
        <v>28</v>
      </c>
      <c r="Y23" s="33">
        <f t="shared" si="1"/>
        <v>959958</v>
      </c>
    </row>
    <row r="24" spans="1:25" x14ac:dyDescent="0.3">
      <c r="A24" s="25" t="s">
        <v>36</v>
      </c>
      <c r="B24" s="25" t="s">
        <v>73</v>
      </c>
      <c r="C24" s="26" t="s">
        <v>74</v>
      </c>
      <c r="D24" s="26">
        <v>2025</v>
      </c>
      <c r="E24" s="26" t="s">
        <v>39</v>
      </c>
      <c r="F24" s="27" t="s">
        <v>40</v>
      </c>
      <c r="G24" s="28">
        <v>0</v>
      </c>
      <c r="H24" s="29">
        <v>0</v>
      </c>
      <c r="I24" s="29">
        <v>0</v>
      </c>
      <c r="J24" s="29">
        <v>688018</v>
      </c>
      <c r="K24" s="29">
        <v>0</v>
      </c>
      <c r="L24" s="29">
        <v>0</v>
      </c>
      <c r="M24" s="29">
        <v>0</v>
      </c>
      <c r="N24" s="28">
        <v>24584</v>
      </c>
      <c r="O24" s="30"/>
      <c r="P24" s="31"/>
      <c r="Q24" s="31"/>
      <c r="R24" s="31"/>
      <c r="S24" s="31"/>
      <c r="T24" s="31"/>
      <c r="U24" s="31"/>
      <c r="V24" s="31"/>
      <c r="W24" s="31"/>
      <c r="X24" s="32">
        <f t="shared" si="0"/>
        <v>0</v>
      </c>
      <c r="Y24" s="33">
        <f t="shared" si="1"/>
        <v>712602</v>
      </c>
    </row>
    <row r="25" spans="1:25" x14ac:dyDescent="0.3">
      <c r="A25" s="25" t="s">
        <v>36</v>
      </c>
      <c r="B25" s="25" t="s">
        <v>75</v>
      </c>
      <c r="C25" s="26" t="s">
        <v>76</v>
      </c>
      <c r="D25" s="26">
        <v>2025</v>
      </c>
      <c r="E25" s="26" t="s">
        <v>39</v>
      </c>
      <c r="F25" s="27" t="s">
        <v>40</v>
      </c>
      <c r="G25" s="28">
        <v>0</v>
      </c>
      <c r="H25" s="29">
        <v>343680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8">
        <v>15607</v>
      </c>
      <c r="O25" s="30" t="s">
        <v>72</v>
      </c>
      <c r="P25" s="31">
        <v>20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2">
        <f t="shared" si="0"/>
        <v>20</v>
      </c>
      <c r="Y25" s="33">
        <f t="shared" si="1"/>
        <v>359287</v>
      </c>
    </row>
    <row r="26" spans="1:25" x14ac:dyDescent="0.3">
      <c r="A26" s="25" t="s">
        <v>36</v>
      </c>
      <c r="B26" s="25" t="s">
        <v>77</v>
      </c>
      <c r="C26" s="26" t="s">
        <v>78</v>
      </c>
      <c r="D26" s="26">
        <v>2025</v>
      </c>
      <c r="E26" s="26" t="s">
        <v>20</v>
      </c>
      <c r="F26" s="27" t="s">
        <v>40</v>
      </c>
      <c r="G26" s="28">
        <v>0</v>
      </c>
      <c r="H26" s="29">
        <v>0</v>
      </c>
      <c r="I26" s="29">
        <v>0</v>
      </c>
      <c r="J26" s="29">
        <v>0</v>
      </c>
      <c r="K26" s="29">
        <v>654470</v>
      </c>
      <c r="L26" s="29">
        <v>0</v>
      </c>
      <c r="M26" s="29">
        <v>0</v>
      </c>
      <c r="N26" s="28">
        <v>62242</v>
      </c>
      <c r="O26" s="30"/>
      <c r="P26" s="31"/>
      <c r="Q26" s="31"/>
      <c r="R26" s="31"/>
      <c r="S26" s="31"/>
      <c r="T26" s="31"/>
      <c r="U26" s="31"/>
      <c r="V26" s="31"/>
      <c r="W26" s="31"/>
      <c r="X26" s="32">
        <f t="shared" si="0"/>
        <v>0</v>
      </c>
      <c r="Y26" s="33">
        <f t="shared" si="1"/>
        <v>716712</v>
      </c>
    </row>
    <row r="27" spans="1:25" x14ac:dyDescent="0.3">
      <c r="A27" s="25" t="s">
        <v>36</v>
      </c>
      <c r="B27" s="25" t="s">
        <v>79</v>
      </c>
      <c r="C27" s="26" t="s">
        <v>80</v>
      </c>
      <c r="D27" s="26">
        <v>2025</v>
      </c>
      <c r="E27" s="26" t="s">
        <v>39</v>
      </c>
      <c r="F27" s="27" t="s">
        <v>40</v>
      </c>
      <c r="G27" s="28">
        <v>0</v>
      </c>
      <c r="H27" s="29">
        <v>1563300</v>
      </c>
      <c r="I27" s="29">
        <v>469244</v>
      </c>
      <c r="J27" s="29">
        <v>0</v>
      </c>
      <c r="K27" s="29">
        <v>2287</v>
      </c>
      <c r="L27" s="29">
        <v>0</v>
      </c>
      <c r="M27" s="29">
        <v>0</v>
      </c>
      <c r="N27" s="28">
        <v>127813</v>
      </c>
      <c r="O27" s="30" t="s">
        <v>41</v>
      </c>
      <c r="P27" s="31">
        <v>26</v>
      </c>
      <c r="Q27" s="31">
        <v>17</v>
      </c>
      <c r="R27" s="31">
        <v>5</v>
      </c>
      <c r="S27" s="31">
        <v>12</v>
      </c>
      <c r="T27" s="31">
        <v>0</v>
      </c>
      <c r="U27" s="31">
        <v>0</v>
      </c>
      <c r="V27" s="31">
        <v>0</v>
      </c>
      <c r="W27" s="31">
        <v>0</v>
      </c>
      <c r="X27" s="32">
        <f t="shared" si="0"/>
        <v>60</v>
      </c>
      <c r="Y27" s="33">
        <f t="shared" si="1"/>
        <v>2162644</v>
      </c>
    </row>
    <row r="28" spans="1:25" x14ac:dyDescent="0.3">
      <c r="A28" s="25" t="s">
        <v>36</v>
      </c>
      <c r="B28" s="25" t="s">
        <v>81</v>
      </c>
      <c r="C28" s="26" t="s">
        <v>82</v>
      </c>
      <c r="D28" s="26">
        <v>2025</v>
      </c>
      <c r="E28" s="26" t="s">
        <v>39</v>
      </c>
      <c r="F28" s="27" t="s">
        <v>40</v>
      </c>
      <c r="G28" s="28">
        <v>0</v>
      </c>
      <c r="H28" s="29">
        <v>14676696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8">
        <v>696283</v>
      </c>
      <c r="O28" s="30" t="s">
        <v>41</v>
      </c>
      <c r="P28" s="31">
        <v>498</v>
      </c>
      <c r="Q28" s="31">
        <v>70</v>
      </c>
      <c r="R28" s="31">
        <v>49</v>
      </c>
      <c r="S28" s="31">
        <v>23</v>
      </c>
      <c r="T28" s="31">
        <v>15</v>
      </c>
      <c r="U28" s="31">
        <v>1</v>
      </c>
      <c r="V28" s="31">
        <v>0</v>
      </c>
      <c r="W28" s="31">
        <v>0</v>
      </c>
      <c r="X28" s="32">
        <f t="shared" si="0"/>
        <v>656</v>
      </c>
      <c r="Y28" s="33">
        <f t="shared" si="1"/>
        <v>15372979</v>
      </c>
    </row>
    <row r="29" spans="1:25" x14ac:dyDescent="0.3">
      <c r="A29" s="25" t="s">
        <v>36</v>
      </c>
      <c r="B29" s="25" t="s">
        <v>83</v>
      </c>
      <c r="C29" s="26" t="s">
        <v>84</v>
      </c>
      <c r="D29" s="26">
        <v>2025</v>
      </c>
      <c r="E29" s="26" t="s">
        <v>85</v>
      </c>
      <c r="F29" s="27" t="s">
        <v>40</v>
      </c>
      <c r="G29" s="28">
        <v>0</v>
      </c>
      <c r="H29" s="29">
        <v>0</v>
      </c>
      <c r="I29" s="29">
        <v>907668</v>
      </c>
      <c r="J29" s="29">
        <v>0</v>
      </c>
      <c r="K29" s="29">
        <v>0</v>
      </c>
      <c r="L29" s="29">
        <v>0</v>
      </c>
      <c r="M29" s="29">
        <v>0</v>
      </c>
      <c r="N29" s="28">
        <v>89902</v>
      </c>
      <c r="O29" s="30"/>
      <c r="P29" s="31"/>
      <c r="Q29" s="31"/>
      <c r="R29" s="31"/>
      <c r="S29" s="31"/>
      <c r="T29" s="31"/>
      <c r="U29" s="31"/>
      <c r="V29" s="31"/>
      <c r="W29" s="31"/>
      <c r="X29" s="32">
        <f t="shared" si="0"/>
        <v>0</v>
      </c>
      <c r="Y29" s="33">
        <f t="shared" si="1"/>
        <v>997570</v>
      </c>
    </row>
    <row r="30" spans="1:25" x14ac:dyDescent="0.3">
      <c r="A30" s="25" t="s">
        <v>36</v>
      </c>
      <c r="B30" s="25" t="s">
        <v>86</v>
      </c>
      <c r="C30" s="26" t="s">
        <v>87</v>
      </c>
      <c r="D30" s="26">
        <v>2025</v>
      </c>
      <c r="E30" s="26" t="s">
        <v>39</v>
      </c>
      <c r="F30" s="27" t="s">
        <v>40</v>
      </c>
      <c r="G30" s="28">
        <v>0</v>
      </c>
      <c r="H30" s="29">
        <v>1817604</v>
      </c>
      <c r="I30" s="29">
        <v>328163</v>
      </c>
      <c r="J30" s="29">
        <v>0</v>
      </c>
      <c r="K30" s="29">
        <v>0</v>
      </c>
      <c r="L30" s="29">
        <v>0</v>
      </c>
      <c r="M30" s="29">
        <v>0</v>
      </c>
      <c r="N30" s="28">
        <v>151270</v>
      </c>
      <c r="O30" s="30" t="s">
        <v>41</v>
      </c>
      <c r="P30" s="31">
        <v>46</v>
      </c>
      <c r="Q30" s="31">
        <v>0</v>
      </c>
      <c r="R30" s="31">
        <v>5</v>
      </c>
      <c r="S30" s="31">
        <v>20</v>
      </c>
      <c r="T30" s="31">
        <v>0</v>
      </c>
      <c r="U30" s="31">
        <v>0</v>
      </c>
      <c r="V30" s="31">
        <v>0</v>
      </c>
      <c r="W30" s="31">
        <v>0</v>
      </c>
      <c r="X30" s="32">
        <f t="shared" si="0"/>
        <v>71</v>
      </c>
      <c r="Y30" s="33">
        <f t="shared" si="1"/>
        <v>2297037</v>
      </c>
    </row>
    <row r="31" spans="1:25" x14ac:dyDescent="0.3">
      <c r="A31" s="25" t="s">
        <v>36</v>
      </c>
      <c r="B31" s="25" t="s">
        <v>88</v>
      </c>
      <c r="C31" s="26" t="s">
        <v>89</v>
      </c>
      <c r="D31" s="26">
        <v>2025</v>
      </c>
      <c r="E31" s="26" t="s">
        <v>20</v>
      </c>
      <c r="F31" s="27" t="s">
        <v>40</v>
      </c>
      <c r="G31" s="28">
        <v>0</v>
      </c>
      <c r="H31" s="29">
        <v>0</v>
      </c>
      <c r="I31" s="29">
        <v>0</v>
      </c>
      <c r="J31" s="29">
        <v>0</v>
      </c>
      <c r="K31" s="29">
        <v>30828</v>
      </c>
      <c r="L31" s="29">
        <v>0</v>
      </c>
      <c r="M31" s="29">
        <v>0</v>
      </c>
      <c r="N31" s="28">
        <v>3081</v>
      </c>
      <c r="O31" s="30"/>
      <c r="P31" s="31"/>
      <c r="Q31" s="31"/>
      <c r="R31" s="31"/>
      <c r="S31" s="31"/>
      <c r="T31" s="31"/>
      <c r="U31" s="31"/>
      <c r="V31" s="31"/>
      <c r="W31" s="31"/>
      <c r="X31" s="32">
        <f t="shared" si="0"/>
        <v>0</v>
      </c>
      <c r="Y31" s="33">
        <f t="shared" si="1"/>
        <v>33909</v>
      </c>
    </row>
    <row r="32" spans="1:25" x14ac:dyDescent="0.3">
      <c r="A32" s="25" t="s">
        <v>36</v>
      </c>
      <c r="B32" s="25" t="s">
        <v>90</v>
      </c>
      <c r="C32" s="26" t="s">
        <v>91</v>
      </c>
      <c r="D32" s="26">
        <v>2025</v>
      </c>
      <c r="E32" s="26" t="s">
        <v>39</v>
      </c>
      <c r="F32" s="27" t="s">
        <v>40</v>
      </c>
      <c r="G32" s="28">
        <v>764522</v>
      </c>
      <c r="H32" s="29">
        <v>0</v>
      </c>
      <c r="I32" s="29">
        <v>0</v>
      </c>
      <c r="J32" s="29">
        <v>202008</v>
      </c>
      <c r="K32" s="29">
        <v>0</v>
      </c>
      <c r="L32" s="29">
        <v>0</v>
      </c>
      <c r="M32" s="29">
        <v>0</v>
      </c>
      <c r="N32" s="28">
        <v>62678</v>
      </c>
      <c r="O32" s="30"/>
      <c r="P32" s="31"/>
      <c r="Q32" s="31"/>
      <c r="R32" s="31"/>
      <c r="S32" s="31"/>
      <c r="T32" s="31"/>
      <c r="U32" s="31"/>
      <c r="V32" s="31"/>
      <c r="W32" s="31"/>
      <c r="X32" s="32">
        <f t="shared" si="0"/>
        <v>0</v>
      </c>
      <c r="Y32" s="33">
        <f t="shared" si="1"/>
        <v>1029208</v>
      </c>
    </row>
    <row r="33" spans="1:25" x14ac:dyDescent="0.3">
      <c r="A33" s="25" t="s">
        <v>36</v>
      </c>
      <c r="B33" s="25" t="s">
        <v>92</v>
      </c>
      <c r="C33" s="26" t="s">
        <v>93</v>
      </c>
      <c r="D33" s="26">
        <v>2025</v>
      </c>
      <c r="E33" s="26" t="s">
        <v>39</v>
      </c>
      <c r="F33" s="27" t="s">
        <v>40</v>
      </c>
      <c r="G33" s="28">
        <v>0</v>
      </c>
      <c r="H33" s="29">
        <v>468720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8">
        <v>0</v>
      </c>
      <c r="O33" s="30" t="s">
        <v>41</v>
      </c>
      <c r="P33" s="31">
        <v>0</v>
      </c>
      <c r="Q33" s="31">
        <v>0</v>
      </c>
      <c r="R33" s="31">
        <v>4</v>
      </c>
      <c r="S33" s="31">
        <v>4</v>
      </c>
      <c r="T33" s="31">
        <v>4</v>
      </c>
      <c r="U33" s="31">
        <v>0</v>
      </c>
      <c r="V33" s="31">
        <v>0</v>
      </c>
      <c r="W33" s="31">
        <v>0</v>
      </c>
      <c r="X33" s="32">
        <f t="shared" si="0"/>
        <v>12</v>
      </c>
      <c r="Y33" s="33">
        <f t="shared" si="1"/>
        <v>468720</v>
      </c>
    </row>
    <row r="34" spans="1:25" x14ac:dyDescent="0.3">
      <c r="A34" s="25" t="s">
        <v>36</v>
      </c>
      <c r="B34" s="25" t="s">
        <v>94</v>
      </c>
      <c r="C34" s="26" t="s">
        <v>95</v>
      </c>
      <c r="D34" s="26">
        <v>2025</v>
      </c>
      <c r="E34" s="26" t="s">
        <v>39</v>
      </c>
      <c r="F34" s="27" t="s">
        <v>40</v>
      </c>
      <c r="G34" s="28">
        <v>0</v>
      </c>
      <c r="H34" s="29">
        <v>281304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8">
        <v>0</v>
      </c>
      <c r="O34" s="30" t="s">
        <v>41</v>
      </c>
      <c r="P34" s="31">
        <v>0</v>
      </c>
      <c r="Q34" s="31">
        <v>0</v>
      </c>
      <c r="R34" s="31">
        <v>2</v>
      </c>
      <c r="S34" s="31">
        <v>2</v>
      </c>
      <c r="T34" s="31">
        <v>3</v>
      </c>
      <c r="U34" s="31">
        <v>0</v>
      </c>
      <c r="V34" s="31">
        <v>0</v>
      </c>
      <c r="W34" s="31">
        <v>0</v>
      </c>
      <c r="X34" s="32">
        <f t="shared" si="0"/>
        <v>7</v>
      </c>
      <c r="Y34" s="33">
        <f t="shared" si="1"/>
        <v>281304</v>
      </c>
    </row>
    <row r="35" spans="1:25" x14ac:dyDescent="0.3">
      <c r="A35" s="25" t="s">
        <v>36</v>
      </c>
      <c r="B35" s="25" t="s">
        <v>96</v>
      </c>
      <c r="C35" s="26" t="s">
        <v>97</v>
      </c>
      <c r="D35" s="26">
        <v>2025</v>
      </c>
      <c r="E35" s="26" t="s">
        <v>85</v>
      </c>
      <c r="F35" s="27" t="s">
        <v>98</v>
      </c>
      <c r="G35" s="28">
        <v>0</v>
      </c>
      <c r="H35" s="29">
        <v>0</v>
      </c>
      <c r="I35" s="29">
        <v>225000</v>
      </c>
      <c r="J35" s="29">
        <v>0</v>
      </c>
      <c r="K35" s="29">
        <v>0</v>
      </c>
      <c r="L35" s="29">
        <v>0</v>
      </c>
      <c r="M35" s="29">
        <v>0</v>
      </c>
      <c r="N35" s="28">
        <v>0</v>
      </c>
      <c r="O35" s="30"/>
      <c r="P35" s="31"/>
      <c r="Q35" s="31"/>
      <c r="R35" s="31"/>
      <c r="S35" s="31"/>
      <c r="T35" s="31"/>
      <c r="U35" s="31"/>
      <c r="V35" s="31"/>
      <c r="W35" s="31"/>
      <c r="X35" s="32">
        <f t="shared" si="0"/>
        <v>0</v>
      </c>
      <c r="Y35" s="33">
        <f t="shared" si="1"/>
        <v>225000</v>
      </c>
    </row>
    <row r="36" spans="1:25" x14ac:dyDescent="0.3">
      <c r="A36" s="25" t="s">
        <v>36</v>
      </c>
      <c r="B36" s="25" t="s">
        <v>99</v>
      </c>
      <c r="C36" s="26" t="s">
        <v>100</v>
      </c>
      <c r="D36" s="26">
        <v>2025</v>
      </c>
      <c r="E36" s="26" t="s">
        <v>39</v>
      </c>
      <c r="F36" s="27" t="s">
        <v>98</v>
      </c>
      <c r="G36" s="28">
        <v>0</v>
      </c>
      <c r="H36" s="29">
        <v>280944</v>
      </c>
      <c r="I36" s="29">
        <v>226329</v>
      </c>
      <c r="J36" s="29">
        <v>0</v>
      </c>
      <c r="K36" s="29">
        <v>0</v>
      </c>
      <c r="L36" s="29">
        <v>0</v>
      </c>
      <c r="M36" s="29">
        <v>0</v>
      </c>
      <c r="N36" s="28">
        <v>41727</v>
      </c>
      <c r="O36" s="30" t="s">
        <v>41</v>
      </c>
      <c r="P36" s="31">
        <v>0</v>
      </c>
      <c r="Q36" s="31">
        <v>0</v>
      </c>
      <c r="R36" s="31">
        <v>4</v>
      </c>
      <c r="S36" s="31">
        <v>4</v>
      </c>
      <c r="T36" s="31">
        <v>0</v>
      </c>
      <c r="U36" s="31">
        <v>0</v>
      </c>
      <c r="V36" s="31">
        <v>0</v>
      </c>
      <c r="W36" s="31">
        <v>0</v>
      </c>
      <c r="X36" s="32">
        <f t="shared" si="0"/>
        <v>8</v>
      </c>
      <c r="Y36" s="33">
        <f t="shared" si="1"/>
        <v>549000</v>
      </c>
    </row>
    <row r="37" spans="1:25" x14ac:dyDescent="0.3">
      <c r="A37" s="25" t="s">
        <v>36</v>
      </c>
      <c r="B37" s="25" t="s">
        <v>101</v>
      </c>
      <c r="C37" s="26" t="s">
        <v>102</v>
      </c>
      <c r="D37" s="26">
        <v>2025</v>
      </c>
      <c r="E37" s="26" t="s">
        <v>39</v>
      </c>
      <c r="F37" s="27" t="s">
        <v>40</v>
      </c>
      <c r="G37" s="28">
        <v>0</v>
      </c>
      <c r="H37" s="29">
        <v>383760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8">
        <v>8530</v>
      </c>
      <c r="O37" s="30" t="s">
        <v>41</v>
      </c>
      <c r="P37" s="31">
        <v>0</v>
      </c>
      <c r="Q37" s="31">
        <v>0</v>
      </c>
      <c r="R37" s="31">
        <v>12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2">
        <f t="shared" si="0"/>
        <v>12</v>
      </c>
      <c r="Y37" s="33">
        <f t="shared" si="1"/>
        <v>392290</v>
      </c>
    </row>
    <row r="38" spans="1:25" x14ac:dyDescent="0.3">
      <c r="A38" s="25" t="s">
        <v>36</v>
      </c>
      <c r="B38" s="25" t="s">
        <v>103</v>
      </c>
      <c r="C38" s="26" t="s">
        <v>104</v>
      </c>
      <c r="D38" s="26">
        <v>2025</v>
      </c>
      <c r="E38" s="26" t="s">
        <v>85</v>
      </c>
      <c r="F38" s="27" t="s">
        <v>105</v>
      </c>
      <c r="G38" s="28">
        <v>0</v>
      </c>
      <c r="H38" s="29">
        <v>0</v>
      </c>
      <c r="I38" s="29">
        <v>685626</v>
      </c>
      <c r="J38" s="29">
        <v>0</v>
      </c>
      <c r="K38" s="29">
        <v>117285</v>
      </c>
      <c r="L38" s="29">
        <v>0</v>
      </c>
      <c r="M38" s="29">
        <v>0</v>
      </c>
      <c r="N38" s="28">
        <v>80000</v>
      </c>
      <c r="O38" s="30"/>
      <c r="P38" s="31"/>
      <c r="Q38" s="31"/>
      <c r="R38" s="31"/>
      <c r="S38" s="31"/>
      <c r="T38" s="31"/>
      <c r="U38" s="31"/>
      <c r="V38" s="31"/>
      <c r="W38" s="31"/>
      <c r="X38" s="32">
        <f t="shared" si="0"/>
        <v>0</v>
      </c>
      <c r="Y38" s="33">
        <f t="shared" si="1"/>
        <v>882911</v>
      </c>
    </row>
    <row r="39" spans="1:25" x14ac:dyDescent="0.3">
      <c r="A39" s="25" t="s">
        <v>36</v>
      </c>
      <c r="B39" s="25" t="s">
        <v>106</v>
      </c>
      <c r="C39" s="26" t="s">
        <v>107</v>
      </c>
      <c r="D39" s="26">
        <v>2025</v>
      </c>
      <c r="E39" s="26" t="s">
        <v>39</v>
      </c>
      <c r="F39" s="27" t="s">
        <v>105</v>
      </c>
      <c r="G39" s="28">
        <v>0</v>
      </c>
      <c r="H39" s="29">
        <v>1158636</v>
      </c>
      <c r="I39" s="29">
        <v>6367</v>
      </c>
      <c r="J39" s="29">
        <v>0</v>
      </c>
      <c r="K39" s="29">
        <v>0</v>
      </c>
      <c r="L39" s="29">
        <v>0</v>
      </c>
      <c r="M39" s="29">
        <v>0</v>
      </c>
      <c r="N39" s="28">
        <v>116500</v>
      </c>
      <c r="O39" s="30" t="s">
        <v>41</v>
      </c>
      <c r="P39" s="31">
        <v>0</v>
      </c>
      <c r="Q39" s="31">
        <v>0</v>
      </c>
      <c r="R39" s="31">
        <v>1</v>
      </c>
      <c r="S39" s="31">
        <v>0</v>
      </c>
      <c r="T39" s="31">
        <v>24</v>
      </c>
      <c r="U39" s="31">
        <v>0</v>
      </c>
      <c r="V39" s="31">
        <v>0</v>
      </c>
      <c r="W39" s="31">
        <v>0</v>
      </c>
      <c r="X39" s="32">
        <f t="shared" si="0"/>
        <v>25</v>
      </c>
      <c r="Y39" s="33">
        <f t="shared" si="1"/>
        <v>1281503</v>
      </c>
    </row>
    <row r="40" spans="1:25" x14ac:dyDescent="0.3">
      <c r="A40" s="25" t="s">
        <v>36</v>
      </c>
      <c r="B40" s="25" t="s">
        <v>108</v>
      </c>
      <c r="C40" s="26" t="s">
        <v>109</v>
      </c>
      <c r="D40" s="26">
        <v>2025</v>
      </c>
      <c r="E40" s="26" t="s">
        <v>39</v>
      </c>
      <c r="F40" s="27" t="s">
        <v>105</v>
      </c>
      <c r="G40" s="28">
        <v>0</v>
      </c>
      <c r="H40" s="29">
        <v>836712</v>
      </c>
      <c r="I40" s="29">
        <v>1264500</v>
      </c>
      <c r="J40" s="29">
        <v>0</v>
      </c>
      <c r="K40" s="29">
        <v>0</v>
      </c>
      <c r="L40" s="29">
        <v>0</v>
      </c>
      <c r="M40" s="29">
        <v>0</v>
      </c>
      <c r="N40" s="28">
        <v>209980</v>
      </c>
      <c r="O40" s="30" t="s">
        <v>41</v>
      </c>
      <c r="P40" s="31">
        <v>0</v>
      </c>
      <c r="Q40" s="31">
        <v>6</v>
      </c>
      <c r="R40" s="31">
        <v>10</v>
      </c>
      <c r="S40" s="31">
        <v>7</v>
      </c>
      <c r="T40" s="31">
        <v>2</v>
      </c>
      <c r="U40" s="31">
        <v>0</v>
      </c>
      <c r="V40" s="31">
        <v>0</v>
      </c>
      <c r="W40" s="31">
        <v>0</v>
      </c>
      <c r="X40" s="32">
        <f t="shared" si="0"/>
        <v>25</v>
      </c>
      <c r="Y40" s="33">
        <f t="shared" si="1"/>
        <v>2311192</v>
      </c>
    </row>
    <row r="41" spans="1:25" x14ac:dyDescent="0.3">
      <c r="A41" s="25" t="s">
        <v>36</v>
      </c>
      <c r="B41" s="25" t="s">
        <v>110</v>
      </c>
      <c r="C41" s="26" t="s">
        <v>111</v>
      </c>
      <c r="D41" s="26">
        <v>2025</v>
      </c>
      <c r="E41" s="26" t="s">
        <v>39</v>
      </c>
      <c r="F41" s="27" t="s">
        <v>98</v>
      </c>
      <c r="G41" s="28">
        <v>275243</v>
      </c>
      <c r="H41" s="29">
        <v>0</v>
      </c>
      <c r="I41" s="29">
        <v>121552</v>
      </c>
      <c r="J41" s="29">
        <v>9647</v>
      </c>
      <c r="K41" s="29">
        <v>0</v>
      </c>
      <c r="L41" s="29">
        <v>0</v>
      </c>
      <c r="M41" s="29">
        <v>0</v>
      </c>
      <c r="N41" s="28">
        <v>37266</v>
      </c>
      <c r="O41" s="30"/>
      <c r="P41" s="31"/>
      <c r="Q41" s="31"/>
      <c r="R41" s="31"/>
      <c r="S41" s="31"/>
      <c r="T41" s="31"/>
      <c r="U41" s="31"/>
      <c r="V41" s="31"/>
      <c r="W41" s="31"/>
      <c r="X41" s="32">
        <f t="shared" si="0"/>
        <v>0</v>
      </c>
      <c r="Y41" s="33">
        <f t="shared" si="1"/>
        <v>443708</v>
      </c>
    </row>
    <row r="42" spans="1:25" x14ac:dyDescent="0.3">
      <c r="A42" s="25" t="s">
        <v>36</v>
      </c>
      <c r="B42" s="25" t="s">
        <v>112</v>
      </c>
      <c r="C42" s="26" t="s">
        <v>113</v>
      </c>
      <c r="D42" s="26">
        <v>2025</v>
      </c>
      <c r="E42" s="26" t="s">
        <v>39</v>
      </c>
      <c r="F42" s="27" t="s">
        <v>40</v>
      </c>
      <c r="G42" s="28">
        <v>0</v>
      </c>
      <c r="H42" s="29">
        <v>827904</v>
      </c>
      <c r="I42" s="29">
        <v>35000</v>
      </c>
      <c r="J42" s="29">
        <v>0</v>
      </c>
      <c r="K42" s="29">
        <v>0</v>
      </c>
      <c r="L42" s="29">
        <v>0</v>
      </c>
      <c r="M42" s="29">
        <v>0</v>
      </c>
      <c r="N42" s="28">
        <v>84716</v>
      </c>
      <c r="O42" s="30" t="s">
        <v>41</v>
      </c>
      <c r="P42" s="31">
        <v>0</v>
      </c>
      <c r="Q42" s="31">
        <v>32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2">
        <f t="shared" si="0"/>
        <v>32</v>
      </c>
      <c r="Y42" s="33">
        <f t="shared" si="1"/>
        <v>947620</v>
      </c>
    </row>
    <row r="43" spans="1:25" x14ac:dyDescent="0.3">
      <c r="A43" s="25" t="s">
        <v>36</v>
      </c>
      <c r="B43" s="25" t="s">
        <v>114</v>
      </c>
      <c r="C43" s="26" t="s">
        <v>115</v>
      </c>
      <c r="D43" s="26">
        <v>2025</v>
      </c>
      <c r="E43" s="26" t="s">
        <v>39</v>
      </c>
      <c r="F43" s="27" t="s">
        <v>40</v>
      </c>
      <c r="G43" s="28">
        <v>0</v>
      </c>
      <c r="H43" s="29">
        <v>905520</v>
      </c>
      <c r="I43" s="29">
        <v>70000</v>
      </c>
      <c r="J43" s="29">
        <v>0</v>
      </c>
      <c r="K43" s="29">
        <v>0</v>
      </c>
      <c r="L43" s="29">
        <v>0</v>
      </c>
      <c r="M43" s="29">
        <v>0</v>
      </c>
      <c r="N43" s="28">
        <v>95830</v>
      </c>
      <c r="O43" s="30" t="s">
        <v>41</v>
      </c>
      <c r="P43" s="31">
        <v>0</v>
      </c>
      <c r="Q43" s="31">
        <v>35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2">
        <f t="shared" si="0"/>
        <v>35</v>
      </c>
      <c r="Y43" s="33">
        <f t="shared" si="1"/>
        <v>1071350</v>
      </c>
    </row>
    <row r="44" spans="1:25" x14ac:dyDescent="0.3">
      <c r="A44" s="25" t="s">
        <v>36</v>
      </c>
      <c r="B44" s="25" t="s">
        <v>116</v>
      </c>
      <c r="C44" s="26" t="s">
        <v>117</v>
      </c>
      <c r="D44" s="26">
        <v>2025</v>
      </c>
      <c r="E44" s="26" t="s">
        <v>39</v>
      </c>
      <c r="F44" s="27" t="s">
        <v>40</v>
      </c>
      <c r="G44" s="28">
        <v>0</v>
      </c>
      <c r="H44" s="29">
        <v>289260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8">
        <v>28476</v>
      </c>
      <c r="O44" s="30" t="s">
        <v>41</v>
      </c>
      <c r="P44" s="31">
        <v>0</v>
      </c>
      <c r="Q44" s="31">
        <v>5</v>
      </c>
      <c r="R44" s="31">
        <v>5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2">
        <f t="shared" si="0"/>
        <v>10</v>
      </c>
      <c r="Y44" s="33">
        <f t="shared" si="1"/>
        <v>317736</v>
      </c>
    </row>
    <row r="45" spans="1:25" x14ac:dyDescent="0.3">
      <c r="A45" s="25"/>
      <c r="B45" s="25"/>
      <c r="C45" s="26"/>
      <c r="D45" s="26"/>
      <c r="E45" s="26"/>
      <c r="F45" s="27" t="s">
        <v>40</v>
      </c>
      <c r="G45" s="28"/>
      <c r="H45" s="29"/>
      <c r="I45" s="29"/>
      <c r="J45" s="29"/>
      <c r="K45" s="29"/>
      <c r="L45" s="29"/>
      <c r="M45" s="29"/>
      <c r="N45" s="28"/>
      <c r="O45" s="30"/>
      <c r="P45" s="31"/>
      <c r="Q45" s="31"/>
      <c r="R45" s="31"/>
      <c r="S45" s="31"/>
      <c r="T45" s="31"/>
      <c r="U45" s="31"/>
      <c r="V45" s="31"/>
      <c r="W45" s="31"/>
      <c r="X45" s="32">
        <f t="shared" si="0"/>
        <v>0</v>
      </c>
      <c r="Y45" s="33">
        <f t="shared" si="1"/>
        <v>0</v>
      </c>
    </row>
    <row r="46" spans="1:25" x14ac:dyDescent="0.3">
      <c r="A46" s="25"/>
      <c r="B46" s="25"/>
      <c r="C46" s="26"/>
      <c r="D46" s="26"/>
      <c r="E46" s="26"/>
      <c r="F46" s="27" t="s">
        <v>40</v>
      </c>
      <c r="G46" s="28"/>
      <c r="H46" s="29"/>
      <c r="I46" s="29"/>
      <c r="J46" s="29"/>
      <c r="K46" s="29"/>
      <c r="L46" s="29"/>
      <c r="M46" s="29"/>
      <c r="N46" s="28"/>
      <c r="O46" s="30"/>
      <c r="P46" s="31"/>
      <c r="Q46" s="31"/>
      <c r="R46" s="31"/>
      <c r="S46" s="31"/>
      <c r="T46" s="31"/>
      <c r="U46" s="31"/>
      <c r="V46" s="31"/>
      <c r="W46" s="31"/>
      <c r="X46" s="32">
        <f t="shared" si="0"/>
        <v>0</v>
      </c>
      <c r="Y46" s="33">
        <f t="shared" si="1"/>
        <v>0</v>
      </c>
    </row>
    <row r="47" spans="1:25" x14ac:dyDescent="0.3">
      <c r="A47" s="25"/>
      <c r="B47" s="25"/>
      <c r="C47" s="26"/>
      <c r="D47" s="26"/>
      <c r="E47" s="26"/>
      <c r="F47" s="27" t="s">
        <v>40</v>
      </c>
      <c r="G47" s="28"/>
      <c r="H47" s="29"/>
      <c r="I47" s="29"/>
      <c r="J47" s="29"/>
      <c r="K47" s="29"/>
      <c r="L47" s="29"/>
      <c r="M47" s="29"/>
      <c r="N47" s="28"/>
      <c r="O47" s="30"/>
      <c r="P47" s="31"/>
      <c r="Q47" s="31"/>
      <c r="R47" s="31"/>
      <c r="S47" s="31"/>
      <c r="T47" s="31"/>
      <c r="U47" s="31"/>
      <c r="V47" s="31"/>
      <c r="W47" s="31"/>
      <c r="X47" s="32">
        <f t="shared" si="0"/>
        <v>0</v>
      </c>
      <c r="Y47" s="33">
        <f t="shared" si="1"/>
        <v>0</v>
      </c>
    </row>
    <row r="48" spans="1:25" x14ac:dyDescent="0.3">
      <c r="A48" s="25"/>
      <c r="B48" s="25"/>
      <c r="C48" s="26"/>
      <c r="D48" s="26"/>
      <c r="E48" s="26"/>
      <c r="F48" s="27" t="s">
        <v>40</v>
      </c>
      <c r="G48" s="28"/>
      <c r="H48" s="29"/>
      <c r="I48" s="29"/>
      <c r="J48" s="29"/>
      <c r="K48" s="29"/>
      <c r="L48" s="29"/>
      <c r="M48" s="29"/>
      <c r="N48" s="28"/>
      <c r="O48" s="30"/>
      <c r="P48" s="31"/>
      <c r="Q48" s="31"/>
      <c r="R48" s="31"/>
      <c r="S48" s="31"/>
      <c r="T48" s="31"/>
      <c r="U48" s="31"/>
      <c r="V48" s="31"/>
      <c r="W48" s="31"/>
      <c r="X48" s="32">
        <f t="shared" si="0"/>
        <v>0</v>
      </c>
      <c r="Y48" s="33">
        <f t="shared" si="1"/>
        <v>0</v>
      </c>
    </row>
    <row r="49" spans="1:25" x14ac:dyDescent="0.3">
      <c r="A49" s="25"/>
      <c r="B49" s="25"/>
      <c r="C49" s="26"/>
      <c r="D49" s="26"/>
      <c r="E49" s="26"/>
      <c r="F49" s="27" t="s">
        <v>40</v>
      </c>
      <c r="G49" s="28"/>
      <c r="H49" s="29"/>
      <c r="I49" s="29"/>
      <c r="J49" s="29"/>
      <c r="K49" s="29"/>
      <c r="L49" s="29"/>
      <c r="M49" s="29"/>
      <c r="N49" s="28"/>
      <c r="O49" s="30"/>
      <c r="P49" s="31"/>
      <c r="Q49" s="31"/>
      <c r="R49" s="31"/>
      <c r="S49" s="31"/>
      <c r="T49" s="31"/>
      <c r="U49" s="31"/>
      <c r="V49" s="31"/>
      <c r="W49" s="31"/>
      <c r="X49" s="32">
        <f t="shared" si="0"/>
        <v>0</v>
      </c>
      <c r="Y49" s="33">
        <f t="shared" si="1"/>
        <v>0</v>
      </c>
    </row>
    <row r="50" spans="1:25" x14ac:dyDescent="0.3">
      <c r="A50" s="25"/>
      <c r="B50" s="25"/>
      <c r="C50" s="26"/>
      <c r="D50" s="26"/>
      <c r="E50" s="26"/>
      <c r="F50" s="27" t="s">
        <v>40</v>
      </c>
      <c r="G50" s="28"/>
      <c r="H50" s="29"/>
      <c r="I50" s="29"/>
      <c r="J50" s="29"/>
      <c r="K50" s="29"/>
      <c r="L50" s="29"/>
      <c r="M50" s="29"/>
      <c r="N50" s="28"/>
      <c r="O50" s="30"/>
      <c r="P50" s="31"/>
      <c r="Q50" s="31"/>
      <c r="R50" s="31"/>
      <c r="S50" s="31"/>
      <c r="T50" s="31"/>
      <c r="U50" s="31"/>
      <c r="V50" s="31"/>
      <c r="W50" s="31"/>
      <c r="X50" s="32">
        <f t="shared" si="0"/>
        <v>0</v>
      </c>
      <c r="Y50" s="33">
        <f t="shared" si="1"/>
        <v>0</v>
      </c>
    </row>
    <row r="51" spans="1:25" x14ac:dyDescent="0.3">
      <c r="A51" s="25"/>
      <c r="B51" s="25"/>
      <c r="C51" s="26"/>
      <c r="D51" s="26"/>
      <c r="E51" s="26"/>
      <c r="F51" s="27" t="s">
        <v>40</v>
      </c>
      <c r="G51" s="28"/>
      <c r="H51" s="29"/>
      <c r="I51" s="29"/>
      <c r="J51" s="29"/>
      <c r="K51" s="29"/>
      <c r="L51" s="29"/>
      <c r="M51" s="29"/>
      <c r="N51" s="28"/>
      <c r="O51" s="30"/>
      <c r="P51" s="31"/>
      <c r="Q51" s="31"/>
      <c r="R51" s="31"/>
      <c r="S51" s="31"/>
      <c r="T51" s="31"/>
      <c r="U51" s="31"/>
      <c r="V51" s="31"/>
      <c r="W51" s="31"/>
      <c r="X51" s="32">
        <f t="shared" si="0"/>
        <v>0</v>
      </c>
      <c r="Y51" s="33">
        <f t="shared" si="1"/>
        <v>0</v>
      </c>
    </row>
    <row r="52" spans="1:25" x14ac:dyDescent="0.3">
      <c r="A52" s="25"/>
      <c r="B52" s="25"/>
      <c r="C52" s="26"/>
      <c r="D52" s="26"/>
      <c r="E52" s="26"/>
      <c r="F52" s="27" t="s">
        <v>40</v>
      </c>
      <c r="G52" s="28"/>
      <c r="H52" s="29"/>
      <c r="I52" s="29"/>
      <c r="J52" s="29"/>
      <c r="K52" s="29"/>
      <c r="L52" s="29"/>
      <c r="M52" s="29"/>
      <c r="N52" s="28"/>
      <c r="O52" s="30"/>
      <c r="P52" s="31"/>
      <c r="Q52" s="31"/>
      <c r="R52" s="31"/>
      <c r="S52" s="31"/>
      <c r="T52" s="31"/>
      <c r="U52" s="31"/>
      <c r="V52" s="31"/>
      <c r="W52" s="31"/>
      <c r="X52" s="32">
        <f t="shared" si="0"/>
        <v>0</v>
      </c>
      <c r="Y52" s="33">
        <f t="shared" si="1"/>
        <v>0</v>
      </c>
    </row>
    <row r="53" spans="1:25" x14ac:dyDescent="0.3">
      <c r="A53" s="25"/>
      <c r="B53" s="25"/>
      <c r="C53" s="26"/>
      <c r="D53" s="26"/>
      <c r="E53" s="26"/>
      <c r="F53" s="27" t="s">
        <v>40</v>
      </c>
      <c r="G53" s="28"/>
      <c r="H53" s="29"/>
      <c r="I53" s="29"/>
      <c r="J53" s="29"/>
      <c r="K53" s="29"/>
      <c r="L53" s="29"/>
      <c r="M53" s="29"/>
      <c r="N53" s="28"/>
      <c r="O53" s="30"/>
      <c r="P53" s="31"/>
      <c r="Q53" s="31"/>
      <c r="R53" s="31"/>
      <c r="S53" s="31"/>
      <c r="T53" s="31"/>
      <c r="U53" s="31"/>
      <c r="V53" s="31"/>
      <c r="W53" s="31"/>
      <c r="X53" s="32">
        <f t="shared" si="0"/>
        <v>0</v>
      </c>
      <c r="Y53" s="33">
        <f t="shared" si="1"/>
        <v>0</v>
      </c>
    </row>
    <row r="54" spans="1:25" x14ac:dyDescent="0.3">
      <c r="A54" s="25"/>
      <c r="B54" s="25"/>
      <c r="C54" s="26"/>
      <c r="D54" s="26"/>
      <c r="E54" s="26"/>
      <c r="F54" s="27" t="s">
        <v>40</v>
      </c>
      <c r="G54" s="28"/>
      <c r="H54" s="29"/>
      <c r="I54" s="29"/>
      <c r="J54" s="29"/>
      <c r="K54" s="29"/>
      <c r="L54" s="29"/>
      <c r="M54" s="29"/>
      <c r="N54" s="28"/>
      <c r="O54" s="30"/>
      <c r="P54" s="31"/>
      <c r="Q54" s="31"/>
      <c r="R54" s="31"/>
      <c r="S54" s="31"/>
      <c r="T54" s="31"/>
      <c r="U54" s="31"/>
      <c r="V54" s="31"/>
      <c r="W54" s="31"/>
      <c r="X54" s="32">
        <f t="shared" si="0"/>
        <v>0</v>
      </c>
      <c r="Y54" s="33">
        <f t="shared" si="1"/>
        <v>0</v>
      </c>
    </row>
  </sheetData>
  <autoFilter ref="A10:Y10" xr:uid="{D68EF077-E082-4C6A-B9C2-E300571CBA8A}"/>
  <conditionalFormatting sqref="D11:D54">
    <cfRule type="expression" dxfId="2" priority="1">
      <formula>OR($D11&gt;2025,AND($D11&lt;2025,$D11&lt;&gt;""))</formula>
    </cfRule>
  </conditionalFormatting>
  <conditionalFormatting sqref="Y11:Y54">
    <cfRule type="expression" dxfId="1" priority="2">
      <formula>#REF!&lt;0</formula>
    </cfRule>
    <cfRule type="cellIs" dxfId="0" priority="3" operator="lessThan">
      <formula>0</formula>
    </cfRule>
  </conditionalFormatting>
  <dataValidations count="4">
    <dataValidation type="list" allowBlank="1" showInputMessage="1" showErrorMessage="1" sqref="O11:O54" xr:uid="{286929C8-1D74-464E-BE4F-040564F06AB4}">
      <formula1>"FMR, Actual Rent"</formula1>
    </dataValidation>
    <dataValidation type="list" allowBlank="1" showInputMessage="1" showErrorMessage="1" sqref="F11:F54" xr:uid="{F8B03D0C-A575-4AA6-B774-DFD5DD697BEF}">
      <formula1>"DV, YHDP"</formula1>
    </dataValidation>
    <dataValidation type="list" allowBlank="1" showInputMessage="1" showErrorMessage="1" sqref="E11:E54" xr:uid="{B5A0081B-7F05-4307-9886-937968FEA127}">
      <formula1>"PH, TH, Joint TH &amp; PH-RRH, HMIS, SSO, TRA, PRA, SRA, S+C/SRO"</formula1>
    </dataValidation>
    <dataValidation allowBlank="1" showErrorMessage="1" sqref="A10:Y10" xr:uid="{59249B6D-0D62-434A-A70A-95218FE9395E}"/>
  </dataValidations>
  <pageMargins left="0.5" right="0.5" top="0.25" bottom="0.4" header="0.3" footer="0.15"/>
  <pageSetup fitToWidth="2" fitToHeight="10" orientation="landscape" r:id="rId1"/>
  <headerFooter>
    <oddFooter>&amp;L&amp;L &amp;B&amp;F&amp;R&amp;R &amp;BRevised 8/1/2024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2024 GIW</vt:lpstr>
      <vt:lpstr>'FY 2024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Roger A</dc:creator>
  <cp:lastModifiedBy>Moore, Roger A</cp:lastModifiedBy>
  <dcterms:created xsi:type="dcterms:W3CDTF">2024-08-01T18:27:53Z</dcterms:created>
  <dcterms:modified xsi:type="dcterms:W3CDTF">2024-08-01T18:52:17Z</dcterms:modified>
</cp:coreProperties>
</file>