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TN-500\"/>
    </mc:Choice>
  </mc:AlternateContent>
  <xr:revisionPtr revIDLastSave="0" documentId="13_ncr:1_{6EE2B014-51A8-45B9-B4A9-234D1E6D2AB3}" xr6:coauthVersionLast="47" xr6:coauthVersionMax="47" xr10:uidLastSave="{00000000-0000-0000-0000-000000000000}"/>
  <bookViews>
    <workbookView xWindow="-98" yWindow="-98" windowWidth="26116" windowHeight="16395" xr2:uid="{3164B135-2D42-405C-BAEF-A4BD1E3F203D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1" i="1"/>
  <c r="B3" i="1"/>
  <c r="B4" i="1"/>
  <c r="B2" i="1"/>
</calcChain>
</file>

<file path=xl/sharedStrings.xml><?xml version="1.0" encoding="utf-8"?>
<sst xmlns="http://schemas.openxmlformats.org/spreadsheetml/2006/main" count="109" uniqueCount="60">
  <si>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</si>
  <si>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</si>
  <si>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</si>
  <si>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</si>
  <si>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</si>
  <si>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</si>
  <si>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</si>
  <si>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</si>
  <si>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</si>
  <si>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</si>
  <si>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</si>
  <si>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</si>
  <si>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</si>
  <si>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</si>
  <si>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</si>
  <si>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</si>
  <si>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</si>
  <si>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</si>
  <si>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</si>
  <si>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</si>
  <si>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</si>
  <si>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</si>
  <si>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</si>
  <si>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</si>
  <si>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</si>
  <si>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</si>
  <si>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</si>
  <si>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</si>
  <si>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</si>
  <si>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</si>
  <si>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</si>
  <si>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TN-510</t>
  </si>
  <si>
    <t>The Journey Home, Inc</t>
  </si>
  <si>
    <t>2021 Chronic Leasing Renewal</t>
  </si>
  <si>
    <t>TN0106L4J102111</t>
  </si>
  <si>
    <t>PH</t>
  </si>
  <si>
    <t/>
  </si>
  <si>
    <t>Renewal</t>
  </si>
  <si>
    <t>PSH</t>
  </si>
  <si>
    <t>C</t>
  </si>
  <si>
    <t>Knoxville</t>
  </si>
  <si>
    <t>Murfreesboro/Rutherford County CoC</t>
  </si>
  <si>
    <t>Housing, Health and Human Services Alliance of Rutherford County</t>
  </si>
  <si>
    <t>Murfreesboro Housing Authority</t>
  </si>
  <si>
    <t>FY2021 Continuum of Care Program</t>
  </si>
  <si>
    <t>TN0108L4J102114</t>
  </si>
  <si>
    <t>FMR</t>
  </si>
  <si>
    <t>2021 LOV Family Leasing Renewal</t>
  </si>
  <si>
    <t>TN0197L4J102109</t>
  </si>
  <si>
    <t>Domestic Violence Program Inc.</t>
  </si>
  <si>
    <t>Joint RH &amp; TH Renewal FY2021</t>
  </si>
  <si>
    <t>TN0335L4J102102</t>
  </si>
  <si>
    <t>Joint TH &amp; PH-RRH</t>
  </si>
  <si>
    <t>Doors of Hope, Inc.</t>
  </si>
  <si>
    <t>Doors of Hope SSO-CE</t>
  </si>
  <si>
    <t>TN0385L4J102100</t>
  </si>
  <si>
    <t>SSO</t>
  </si>
  <si>
    <t>New</t>
  </si>
  <si>
    <t>Reallocation + CoC Bonus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</si>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</sst>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E35E-520B-4612-810E-B057216782B7}">
  <sheetPr codeName="Sheet333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20.6640625" hidden="1" customWidth="1"/>
    <col min="104" max="106" width="6.6640625" hidden="1" customWidth="1"/>
    <col min="107" max="107" width="1.6640625" hidden="1" customWidth="1"/>
    <col min="108" max="108" width="7.796875" hidden="1" customWidth="1"/>
    <col min="109" max="109" width="6.46484375" hidden="1" customWidth="1"/>
    <col min="110" max="110" width="30.6640625" hidden="1" customWidth="1"/>
    <col min="111" max="111" width="54" hidden="1" customWidth="1"/>
  </cols>
  <sheetData>
    <row r="1" spans="1:111" ht="15" customHeight="1" x14ac:dyDescent="0.45">
      <c r="A1" s="1" t="s">
        <v>0</v>
      </c>
      <c r="B1" s="2" t="str">
        <f ca="1">INDIRECT("$DD$9")</f>
        <v>Knoxville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TN-510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Murfreesboro/Rutherford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Housing, Health and Human Services Alliance of Rutherford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732274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10688</v>
      </c>
      <c r="G9" s="31">
        <v>0</v>
      </c>
      <c r="H9" s="31">
        <v>0</v>
      </c>
      <c r="I9" s="31">
        <v>649</v>
      </c>
      <c r="J9" s="32">
        <v>0</v>
      </c>
      <c r="K9" s="33">
        <v>800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3" si="0">SUM(M9:T9)</f>
        <v>0</v>
      </c>
      <c r="V9" s="37">
        <f t="shared" ref="V9:V23" si="1">SUM(F9:K9)</f>
        <v>12137</v>
      </c>
      <c r="W9" s="38"/>
      <c r="CT9">
        <v>190463</v>
      </c>
      <c r="CU9">
        <v>182211</v>
      </c>
      <c r="CV9" t="s">
        <v>37</v>
      </c>
      <c r="CW9">
        <v>1</v>
      </c>
      <c r="CX9" t="s">
        <v>38</v>
      </c>
      <c r="CY9" t="s">
        <v>36</v>
      </c>
      <c r="CZ9">
        <v>10784</v>
      </c>
      <c r="DA9">
        <v>11597</v>
      </c>
      <c r="DB9">
        <v>12137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453960</v>
      </c>
      <c r="H10" s="31">
        <v>0</v>
      </c>
      <c r="I10" s="31">
        <v>0</v>
      </c>
      <c r="J10" s="32">
        <v>0</v>
      </c>
      <c r="K10" s="33">
        <v>31804</v>
      </c>
      <c r="L10" s="34" t="s">
        <v>46</v>
      </c>
      <c r="M10" s="35">
        <v>0</v>
      </c>
      <c r="N10" s="35">
        <v>0</v>
      </c>
      <c r="O10" s="35">
        <v>23</v>
      </c>
      <c r="P10" s="35">
        <v>10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33</v>
      </c>
      <c r="V10" s="37">
        <f t="shared" si="1"/>
        <v>485764</v>
      </c>
      <c r="W10" s="38"/>
      <c r="CT10">
        <v>190491</v>
      </c>
      <c r="CU10">
        <v>182211</v>
      </c>
      <c r="CV10" t="s">
        <v>37</v>
      </c>
      <c r="CW10">
        <v>1</v>
      </c>
      <c r="CX10" t="s">
        <v>38</v>
      </c>
      <c r="CY10" t="s">
        <v>36</v>
      </c>
      <c r="CZ10">
        <v>504798</v>
      </c>
      <c r="DA10">
        <v>460000</v>
      </c>
      <c r="DB10">
        <v>485764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96677</v>
      </c>
      <c r="G11" s="31">
        <v>0</v>
      </c>
      <c r="H11" s="31">
        <v>0</v>
      </c>
      <c r="I11" s="31">
        <v>18252</v>
      </c>
      <c r="J11" s="32">
        <v>0</v>
      </c>
      <c r="K11" s="33">
        <v>7000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121929</v>
      </c>
      <c r="W11" s="38" t="s">
        <v>59</v>
      </c>
      <c r="CT11">
        <v>190466</v>
      </c>
      <c r="CU11">
        <v>182211</v>
      </c>
      <c r="CV11" t="s">
        <v>37</v>
      </c>
      <c r="CW11">
        <v>1</v>
      </c>
      <c r="CX11" t="s">
        <v>38</v>
      </c>
      <c r="CY11" t="s">
        <v>36</v>
      </c>
      <c r="CZ11">
        <v>15451</v>
      </c>
      <c r="DA11">
        <v>15451</v>
      </c>
      <c r="DB11">
        <v>16174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49</v>
      </c>
      <c r="B12" s="28" t="s">
        <v>50</v>
      </c>
      <c r="C12" s="29" t="s">
        <v>51</v>
      </c>
      <c r="D12" s="29">
        <v>2023</v>
      </c>
      <c r="E12" s="30" t="s">
        <v>52</v>
      </c>
      <c r="F12" s="31">
        <v>0</v>
      </c>
      <c r="G12" s="31">
        <v>56472</v>
      </c>
      <c r="H12" s="31">
        <v>6362</v>
      </c>
      <c r="I12" s="31">
        <v>6</v>
      </c>
      <c r="J12" s="32">
        <v>0</v>
      </c>
      <c r="K12" s="33">
        <v>0</v>
      </c>
      <c r="L12" s="34" t="s">
        <v>46</v>
      </c>
      <c r="M12" s="35">
        <v>0</v>
      </c>
      <c r="N12" s="35">
        <v>0</v>
      </c>
      <c r="O12" s="35">
        <v>2</v>
      </c>
      <c r="P12" s="35">
        <v>2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4</v>
      </c>
      <c r="V12" s="37">
        <f t="shared" si="1"/>
        <v>62840</v>
      </c>
      <c r="W12" s="38"/>
      <c r="CT12">
        <v>185875</v>
      </c>
      <c r="CU12">
        <v>182211</v>
      </c>
      <c r="CV12" t="s">
        <v>37</v>
      </c>
      <c r="CW12">
        <v>1</v>
      </c>
      <c r="CX12" t="s">
        <v>36</v>
      </c>
      <c r="CY12" t="s">
        <v>36</v>
      </c>
      <c r="CZ12">
        <v>63062</v>
      </c>
      <c r="DA12">
        <v>59840</v>
      </c>
      <c r="DB12">
        <v>62840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53</v>
      </c>
      <c r="B13" s="28" t="s">
        <v>54</v>
      </c>
      <c r="C13" s="29" t="s">
        <v>55</v>
      </c>
      <c r="D13" s="29">
        <v>2023</v>
      </c>
      <c r="E13" s="30" t="s">
        <v>56</v>
      </c>
      <c r="F13" s="31">
        <v>0</v>
      </c>
      <c r="G13" s="31">
        <v>0</v>
      </c>
      <c r="H13" s="31">
        <v>49000</v>
      </c>
      <c r="I13" s="31">
        <v>0</v>
      </c>
      <c r="J13" s="32">
        <v>0</v>
      </c>
      <c r="K13" s="33">
        <v>604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49604</v>
      </c>
      <c r="W13" s="38"/>
      <c r="CT13">
        <v>189303</v>
      </c>
      <c r="CU13">
        <v>182211</v>
      </c>
      <c r="CV13" t="s">
        <v>57</v>
      </c>
      <c r="CW13">
        <v>1</v>
      </c>
      <c r="CY13" t="s">
        <v>58</v>
      </c>
      <c r="CZ13">
        <v>79500</v>
      </c>
      <c r="DA13">
        <v>49604</v>
      </c>
      <c r="DB13">
        <v>49604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</sheetData>
  <autoFilter ref="A8:W8" xr:uid="{34B1E35E-520B-4612-810E-B057216782B7}"/>
  <conditionalFormatting sqref="V9:V23">
    <cfRule type="cellIs" dxfId="3" priority="4" operator="lessThan">
      <formula>0</formula>
    </cfRule>
  </conditionalFormatting>
  <conditionalFormatting sqref="C9:C23">
    <cfRule type="expression" dxfId="2" priority="3">
      <formula>(CW9&gt;1)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3" xr:uid="{85A4A50D-72FA-47E8-87B7-CE64237BEB60}">
      <formula1>"N/A, FMR, Actual Rent"</formula1>
    </dataValidation>
    <dataValidation type="list" allowBlank="1" showInputMessage="1" showErrorMessage="1" sqref="E9:E23" xr:uid="{76DA9946-54E8-4E58-AE39-6F8AB3BB8533}">
      <formula1>"PH, TH, Joint TH &amp; PH-RRH, HMIS, SSO, TRA, PRA, SRA, S+C/SRO"</formula1>
    </dataValidation>
    <dataValidation allowBlank="1" showErrorMessage="1" sqref="A8:W8" xr:uid="{CF672E3B-9B83-407F-9329-4C6B38118E9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2022-06-30T21:51:50Z</dcterms:created>
  <dcterms:modified xsi:type="dcterms:W3CDTF">2022-07-06T21:57:04Z</dcterms:modified>
</cp:coreProperties>
</file>