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91616F01-05E6-46AD-A788-AA184522DCB3}" xr6:coauthVersionLast="47" xr6:coauthVersionMax="47" xr10:uidLastSave="{00000000-0000-0000-0000-000000000000}"/>
  <bookViews>
    <workbookView xWindow="-98" yWindow="-98" windowWidth="25846" windowHeight="14941" xr2:uid="{386F68D4-5E1A-4657-94B2-37FB47A80F48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<sst xmlns="http://schemas.openxmlformats.org/spreadsheetml/2006/main" count="74" uniqueCount="58">
  <si>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</si>
  <si>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</si>
  <si>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</si>
  <si>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</si>
  <si>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</si>
  <si>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</si>
  <si>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</si>
  <si>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</si>
  <si>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</si>
  <si>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</si>
  <si>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</si>
  <si>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</si>
  <si>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</si>
  <si>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</si>
  <si>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</si>
  <si>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</si>
  <si>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</si>
  <si>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</si>
  <si>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</si>
  <si>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</si>
  <si>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</si>
  <si>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</si>
  <si>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</si>
  <si>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</si>
  <si>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</si>
  <si>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</si>
  <si>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</si>
  <si>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</si>
  <si>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</si>
  <si>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</si>
  <si>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CO-505</t>
  </si>
  <si>
    <t>North Range Behavioral Health</t>
  </si>
  <si>
    <t>Harmony Way Permanent Housing Project</t>
  </si>
  <si>
    <t>CO0008L8T052114</t>
  </si>
  <si>
    <t>PH</t>
  </si>
  <si>
    <t/>
  </si>
  <si>
    <t>Denver</t>
  </si>
  <si>
    <t>Fort Collins, Greeley, Loveland/Larimer, Weld Counties CoC</t>
  </si>
  <si>
    <t>United Way of Weld County</t>
  </si>
  <si>
    <t>Alternatives to Violence, inc</t>
  </si>
  <si>
    <t>Northern Front Range Rapid Rehousing 2021</t>
  </si>
  <si>
    <t>CO0014L8T052114</t>
  </si>
  <si>
    <t>FMR</t>
  </si>
  <si>
    <t>SummitStone Health Partners (formerly Touchstone Health Partners and Larimer Center for Mental Health)</t>
  </si>
  <si>
    <t>Permanent Supportive Housing in Loveland FY 2021</t>
  </si>
  <si>
    <t>CO0022L8T052114</t>
  </si>
  <si>
    <t>Fort Collins Housing Authority</t>
  </si>
  <si>
    <t>Redtail Ponds PSH</t>
  </si>
  <si>
    <t>CO0107L8T052108</t>
  </si>
  <si>
    <t>Divison of Housing</t>
  </si>
  <si>
    <t>DOH - Northern Colorado PSH FY2021</t>
  </si>
  <si>
    <t>CO0171L8T052101</t>
  </si>
  <si>
    <t>Homeward Alliance</t>
  </si>
  <si>
    <t>HMIS Lead Agency</t>
  </si>
  <si>
    <t>CO0184L8T052100</t>
  </si>
  <si>
    <t>NoCO CoC DV-specific Coordinated Entry FY 2021</t>
  </si>
  <si>
    <t>CO0185D8T052100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</si>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</sst>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164" fontId="4" fillId="0" borderId="11" xfId="0" applyNumberFormat="1" applyFont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4A39-4571-4284-B14B-9D79E2454ED3}">
  <sheetPr codeName="Sheet63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1419359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0</v>
      </c>
      <c r="H9" s="30">
        <v>0</v>
      </c>
      <c r="I9" s="30">
        <v>55777</v>
      </c>
      <c r="J9" s="31">
        <v>0</v>
      </c>
      <c r="K9" s="32">
        <v>2488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5" si="0">SUM(M9:T9)</f>
        <v>0</v>
      </c>
      <c r="V9" s="36">
        <f t="shared" ref="V9:V25" si="1">SUM(F9:K9)</f>
        <v>58265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0">
        <v>291840</v>
      </c>
      <c r="H10" s="30">
        <v>36020</v>
      </c>
      <c r="I10" s="30">
        <v>0</v>
      </c>
      <c r="J10" s="31">
        <v>0</v>
      </c>
      <c r="K10" s="32">
        <v>18970</v>
      </c>
      <c r="L10" s="33" t="s">
        <v>42</v>
      </c>
      <c r="M10" s="34">
        <v>0</v>
      </c>
      <c r="N10" s="34">
        <v>0</v>
      </c>
      <c r="O10" s="34">
        <v>3</v>
      </c>
      <c r="P10" s="34">
        <v>6</v>
      </c>
      <c r="Q10" s="34">
        <v>5</v>
      </c>
      <c r="R10" s="34">
        <v>2</v>
      </c>
      <c r="S10" s="34">
        <v>0</v>
      </c>
      <c r="T10" s="34">
        <v>0</v>
      </c>
      <c r="U10" s="35">
        <f t="shared" si="0"/>
        <v>16</v>
      </c>
      <c r="V10" s="36">
        <f t="shared" si="1"/>
        <v>346830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2023</v>
      </c>
      <c r="E11" s="29" t="s">
        <v>34</v>
      </c>
      <c r="F11" s="30">
        <v>0</v>
      </c>
      <c r="G11" s="30">
        <v>0</v>
      </c>
      <c r="H11" s="30">
        <v>16551</v>
      </c>
      <c r="I11" s="30">
        <v>49841</v>
      </c>
      <c r="J11" s="31">
        <v>0</v>
      </c>
      <c r="K11" s="32">
        <v>4000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70392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2023</v>
      </c>
      <c r="E12" s="29" t="s">
        <v>34</v>
      </c>
      <c r="F12" s="37">
        <v>0</v>
      </c>
      <c r="G12" s="31">
        <v>0</v>
      </c>
      <c r="H12" s="31">
        <v>337589</v>
      </c>
      <c r="I12" s="31">
        <v>0</v>
      </c>
      <c r="J12" s="31">
        <v>8401</v>
      </c>
      <c r="K12" s="38">
        <v>38443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384433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2023</v>
      </c>
      <c r="E13" s="29" t="s">
        <v>34</v>
      </c>
      <c r="F13" s="30">
        <v>0</v>
      </c>
      <c r="G13" s="30">
        <v>283548</v>
      </c>
      <c r="H13" s="30">
        <v>0</v>
      </c>
      <c r="I13" s="30">
        <v>0</v>
      </c>
      <c r="J13" s="31">
        <v>0</v>
      </c>
      <c r="K13" s="32">
        <v>12332</v>
      </c>
      <c r="L13" s="33" t="s">
        <v>42</v>
      </c>
      <c r="M13" s="34">
        <v>0</v>
      </c>
      <c r="N13" s="34">
        <v>1</v>
      </c>
      <c r="O13" s="34">
        <v>15</v>
      </c>
      <c r="P13" s="34">
        <v>5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21</v>
      </c>
      <c r="V13" s="36">
        <f t="shared" si="1"/>
        <v>295880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2023</v>
      </c>
      <c r="E14" s="29" t="s">
        <v>17</v>
      </c>
      <c r="F14" s="30">
        <v>0</v>
      </c>
      <c r="G14" s="30">
        <v>0</v>
      </c>
      <c r="H14" s="30">
        <v>0</v>
      </c>
      <c r="I14" s="30">
        <v>0</v>
      </c>
      <c r="J14" s="31">
        <v>88527</v>
      </c>
      <c r="K14" s="32">
        <v>0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88527</v>
      </c>
    </row>
    <row r="15" spans="1:22" x14ac:dyDescent="0.45">
      <c r="A15" s="27" t="s">
        <v>38</v>
      </c>
      <c r="B15" s="27" t="s">
        <v>55</v>
      </c>
      <c r="C15" s="28" t="s">
        <v>56</v>
      </c>
      <c r="D15" s="28">
        <v>2023</v>
      </c>
      <c r="E15" s="29" t="s">
        <v>57</v>
      </c>
      <c r="F15" s="30">
        <v>0</v>
      </c>
      <c r="G15" s="30">
        <v>0</v>
      </c>
      <c r="H15" s="30">
        <v>160446</v>
      </c>
      <c r="I15" s="30">
        <v>0</v>
      </c>
      <c r="J15" s="31">
        <v>0</v>
      </c>
      <c r="K15" s="32">
        <v>14586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175032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25784A39-4571-4284-B14B-9D79E2454ED3}"/>
  <conditionalFormatting sqref="V9:V25">
    <cfRule type="cellIs" dxfId="3" priority="4" operator="lessThan">
      <formula>0</formula>
    </cfRule>
  </conditionalFormatting>
  <conditionalFormatting sqref="V9:V25">
    <cfRule type="expression" dxfId="2" priority="2">
      <formula>#REF!&lt;0</formula>
    </cfRule>
  </conditionalFormatting>
  <conditionalFormatting sqref="D9:D25">
    <cfRule type="expression" dxfId="1" priority="1">
      <formula>OR($D9&gt;2023,AND($D9&lt;2023,$D9&lt;&gt;""))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089900A0-E546-4E7B-87BA-51B35E22EEE1}">
      <formula1>"N/A, FMR, Actual Rent"</formula1>
    </dataValidation>
    <dataValidation type="list" allowBlank="1" showInputMessage="1" showErrorMessage="1" sqref="E9:E25" xr:uid="{774BD89C-CD0F-4AE4-B316-36B048E6075E}">
      <formula1>"PH, TH, Joint TH &amp; PH-RRH, HMIS, SSO, TRA, PRA, SRA, S+C/SRO"</formula1>
    </dataValidation>
    <dataValidation allowBlank="1" showErrorMessage="1" sqref="A8:V8" xr:uid="{FB4EBDEC-776D-4F3D-B082-AF5554DC8C6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2022-06-30T21:54:23Z</dcterms:created>
  <dcterms:modified xsi:type="dcterms:W3CDTF">2022-08-17T21:55:33Z</dcterms:modified>
</cp:coreProperties>
</file>