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WV-500\"/>
    </mc:Choice>
  </mc:AlternateContent>
  <xr:revisionPtr revIDLastSave="0" documentId="13_ncr:1_{595DF002-87C4-4703-8056-DDAC44C8BB9E}" xr6:coauthVersionLast="46" xr6:coauthVersionMax="46" xr10:uidLastSave="{00000000-0000-0000-0000-000000000000}"/>
  <bookViews>
    <workbookView xWindow="-108" yWindow="-108" windowWidth="27288" windowHeight="17664" xr2:uid="{0A041D30-3D35-4EEE-ACF7-E4063ED6D818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<sst xmlns="http://schemas.openxmlformats.org/spreadsheetml/2006/main" count="79" uniqueCount="63">
  <si>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</si>
  <si>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</si>
  <si>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</si>
  <si>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</si>
  <si>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</si>
  <si>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</si>
  <si>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</si>
  <si>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</si>
  <si>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</si>
  <si>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</si>
  <si>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</si>
  <si>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</si>
  <si>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</si>
  <si>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</si>
  <si>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</si>
  <si>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</si>
  <si>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</si>
  <si>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</si>
  <si>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</si>
  <si>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</si>
  <si>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</si>
  <si>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</si>
  <si>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</si>
  <si>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</si>
  <si>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</si>
  <si>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</si>
  <si>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</si>
  <si>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</si>
  <si>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WV-503</t>
  </si>
  <si>
    <t>Kanawha Valley Collective, Inc.</t>
  </si>
  <si>
    <t>HMIS Combined Renewal and Expansion 2019</t>
  </si>
  <si>
    <t>WV0014L3E032013</t>
  </si>
  <si>
    <t/>
  </si>
  <si>
    <t>Pittsburgh</t>
  </si>
  <si>
    <t>Charleston/Kanawha, Putnam, Boone, Clay Counties CoC</t>
  </si>
  <si>
    <t>YWCA Charleston</t>
  </si>
  <si>
    <t>Shanklin Center for Senior Enrichment Consolidated</t>
  </si>
  <si>
    <t>WV0017L3E032013</t>
  </si>
  <si>
    <t>PH</t>
  </si>
  <si>
    <t>Roark-Sullivan Lifeway Center</t>
  </si>
  <si>
    <t>Twin Cities 2019</t>
  </si>
  <si>
    <t>WV0018L3E032013</t>
  </si>
  <si>
    <t>Charleston-Kanawha Housing Authority</t>
  </si>
  <si>
    <t>Shelter + Care Consolidated Renewal</t>
  </si>
  <si>
    <t>WV0026L3E032012</t>
  </si>
  <si>
    <t>Covenant House, Inc.</t>
  </si>
  <si>
    <t>Housing First Consolidation</t>
  </si>
  <si>
    <t>WV0038L3E032009</t>
  </si>
  <si>
    <t>City of Charleston</t>
  </si>
  <si>
    <t>Centralized Assessment Team</t>
  </si>
  <si>
    <t>WV0134L3E032004</t>
  </si>
  <si>
    <t>SSO</t>
  </si>
  <si>
    <t>Rapid Re-Housing 2019</t>
  </si>
  <si>
    <t>WV0135L3E032004</t>
  </si>
  <si>
    <t>YWCA Resolve Rapid Re-Housing</t>
  </si>
  <si>
    <t>WV0157D3E032002</t>
  </si>
  <si>
    <t>Branches Domestic Violence Shelter</t>
  </si>
  <si>
    <t>Putnam RRH</t>
  </si>
  <si>
    <t>WV0164D3E032001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</si>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</sst>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881ED-BBEE-4267-84C6-C0AE150DBF54}">
  <sheetPr codeName="Sheet382">
    <pageSetUpPr fitToPage="1"/>
  </sheetPr>
  <dimension ref="A1:V2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59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60</v>
      </c>
      <c r="B5" s="34">
        <f ca="1">SUM(OFFSET(V8,1,0,500,1))</f>
        <v>1433335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134999</v>
      </c>
      <c r="K9" s="24">
        <v>1800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27" si="0">SUM(M9:T9)</f>
        <v>0</v>
      </c>
      <c r="V9" s="28">
        <f t="shared" ref="V9:V27" si="1">SUM(F9:K9)</f>
        <v>136799</v>
      </c>
    </row>
    <row r="10" spans="1:22" x14ac:dyDescent="0.3">
      <c r="A10" s="19" t="s">
        <v>35</v>
      </c>
      <c r="B10" s="19" t="s">
        <v>36</v>
      </c>
      <c r="C10" s="20" t="s">
        <v>37</v>
      </c>
      <c r="D10" s="20">
        <v>2022</v>
      </c>
      <c r="E10" s="21" t="s">
        <v>38</v>
      </c>
      <c r="F10" s="22">
        <v>0</v>
      </c>
      <c r="G10" s="23">
        <v>0</v>
      </c>
      <c r="H10" s="23">
        <v>29417</v>
      </c>
      <c r="I10" s="23">
        <v>84931</v>
      </c>
      <c r="J10" s="23">
        <v>0</v>
      </c>
      <c r="K10" s="24">
        <v>5112</v>
      </c>
      <c r="L10" s="25" t="s">
        <v>32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119460</v>
      </c>
    </row>
    <row r="11" spans="1:22" x14ac:dyDescent="0.3">
      <c r="A11" s="19" t="s">
        <v>39</v>
      </c>
      <c r="B11" s="19" t="s">
        <v>40</v>
      </c>
      <c r="C11" s="20" t="s">
        <v>41</v>
      </c>
      <c r="D11" s="20">
        <v>2022</v>
      </c>
      <c r="E11" s="21" t="s">
        <v>38</v>
      </c>
      <c r="F11" s="22">
        <v>0</v>
      </c>
      <c r="G11" s="23">
        <v>0</v>
      </c>
      <c r="H11" s="23">
        <v>62187</v>
      </c>
      <c r="I11" s="23">
        <v>186229</v>
      </c>
      <c r="J11" s="23">
        <v>0</v>
      </c>
      <c r="K11" s="24">
        <v>11904</v>
      </c>
      <c r="L11" s="25" t="s">
        <v>32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260320</v>
      </c>
    </row>
    <row r="12" spans="1:22" x14ac:dyDescent="0.3">
      <c r="A12" s="19" t="s">
        <v>42</v>
      </c>
      <c r="B12" s="19" t="s">
        <v>43</v>
      </c>
      <c r="C12" s="20" t="s">
        <v>44</v>
      </c>
      <c r="D12" s="20">
        <v>2022</v>
      </c>
      <c r="E12" s="21" t="s">
        <v>38</v>
      </c>
      <c r="F12" s="22">
        <v>0</v>
      </c>
      <c r="G12" s="23">
        <v>180384</v>
      </c>
      <c r="H12" s="23">
        <v>0</v>
      </c>
      <c r="I12" s="23">
        <v>0</v>
      </c>
      <c r="J12" s="23">
        <v>0</v>
      </c>
      <c r="K12" s="24">
        <v>5822</v>
      </c>
      <c r="L12" s="25" t="s">
        <v>62</v>
      </c>
      <c r="M12" s="26">
        <v>0</v>
      </c>
      <c r="N12" s="26">
        <v>0</v>
      </c>
      <c r="O12" s="26">
        <v>25</v>
      </c>
      <c r="P12" s="26">
        <v>1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26</v>
      </c>
      <c r="V12" s="28">
        <f t="shared" si="1"/>
        <v>186206</v>
      </c>
    </row>
    <row r="13" spans="1:22" x14ac:dyDescent="0.3">
      <c r="A13" s="19" t="s">
        <v>45</v>
      </c>
      <c r="B13" s="19" t="s">
        <v>46</v>
      </c>
      <c r="C13" s="20" t="s">
        <v>47</v>
      </c>
      <c r="D13" s="20">
        <v>2022</v>
      </c>
      <c r="E13" s="21" t="s">
        <v>38</v>
      </c>
      <c r="F13" s="22">
        <v>223237</v>
      </c>
      <c r="G13" s="23">
        <v>0</v>
      </c>
      <c r="H13" s="23">
        <v>100538</v>
      </c>
      <c r="I13" s="23">
        <v>18861</v>
      </c>
      <c r="J13" s="23">
        <v>0</v>
      </c>
      <c r="K13" s="24">
        <v>7708</v>
      </c>
      <c r="L13" s="25" t="s">
        <v>32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350344</v>
      </c>
    </row>
    <row r="14" spans="1:22" x14ac:dyDescent="0.3">
      <c r="A14" s="19" t="s">
        <v>48</v>
      </c>
      <c r="B14" s="19" t="s">
        <v>49</v>
      </c>
      <c r="C14" s="20" t="s">
        <v>50</v>
      </c>
      <c r="D14" s="20">
        <v>2022</v>
      </c>
      <c r="E14" s="21" t="s">
        <v>51</v>
      </c>
      <c r="F14" s="22">
        <v>0</v>
      </c>
      <c r="G14" s="23">
        <v>0</v>
      </c>
      <c r="H14" s="23">
        <v>87356</v>
      </c>
      <c r="I14" s="23">
        <v>0</v>
      </c>
      <c r="J14" s="23">
        <v>0</v>
      </c>
      <c r="K14" s="24">
        <v>4357</v>
      </c>
      <c r="L14" s="25" t="s">
        <v>32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91713</v>
      </c>
    </row>
    <row r="15" spans="1:22" x14ac:dyDescent="0.3">
      <c r="A15" s="19" t="s">
        <v>45</v>
      </c>
      <c r="B15" s="19" t="s">
        <v>52</v>
      </c>
      <c r="C15" s="20" t="s">
        <v>53</v>
      </c>
      <c r="D15" s="20">
        <v>2022</v>
      </c>
      <c r="E15" s="21" t="s">
        <v>38</v>
      </c>
      <c r="F15" s="22">
        <v>0</v>
      </c>
      <c r="G15" s="23">
        <v>31872</v>
      </c>
      <c r="H15" s="23">
        <v>5290</v>
      </c>
      <c r="I15" s="23">
        <v>0</v>
      </c>
      <c r="J15" s="23">
        <v>0</v>
      </c>
      <c r="K15" s="24">
        <v>0</v>
      </c>
      <c r="L15" s="25" t="s">
        <v>61</v>
      </c>
      <c r="M15" s="26">
        <v>0</v>
      </c>
      <c r="N15" s="26">
        <v>0</v>
      </c>
      <c r="O15" s="26">
        <v>4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4</v>
      </c>
      <c r="V15" s="28">
        <f t="shared" si="1"/>
        <v>37162</v>
      </c>
    </row>
    <row r="16" spans="1:22" x14ac:dyDescent="0.3">
      <c r="A16" s="19" t="s">
        <v>35</v>
      </c>
      <c r="B16" s="19" t="s">
        <v>54</v>
      </c>
      <c r="C16" s="20" t="s">
        <v>55</v>
      </c>
      <c r="D16" s="20">
        <v>2022</v>
      </c>
      <c r="E16" s="21" t="s">
        <v>38</v>
      </c>
      <c r="F16" s="22">
        <v>0</v>
      </c>
      <c r="G16" s="23">
        <v>161568</v>
      </c>
      <c r="H16" s="23">
        <v>49115</v>
      </c>
      <c r="I16" s="23">
        <v>0</v>
      </c>
      <c r="J16" s="23">
        <v>0</v>
      </c>
      <c r="K16" s="24">
        <v>7000</v>
      </c>
      <c r="L16" s="25" t="s">
        <v>61</v>
      </c>
      <c r="M16" s="26">
        <v>0</v>
      </c>
      <c r="N16" s="26">
        <v>0</v>
      </c>
      <c r="O16" s="26">
        <v>7</v>
      </c>
      <c r="P16" s="26">
        <v>7</v>
      </c>
      <c r="Q16" s="26">
        <v>2</v>
      </c>
      <c r="R16" s="26">
        <v>1</v>
      </c>
      <c r="S16" s="26">
        <v>0</v>
      </c>
      <c r="T16" s="26">
        <v>0</v>
      </c>
      <c r="U16" s="27">
        <f t="shared" si="0"/>
        <v>17</v>
      </c>
      <c r="V16" s="28">
        <f t="shared" si="1"/>
        <v>217683</v>
      </c>
    </row>
    <row r="17" spans="1:22" x14ac:dyDescent="0.3">
      <c r="A17" s="19" t="s">
        <v>56</v>
      </c>
      <c r="B17" s="19" t="s">
        <v>57</v>
      </c>
      <c r="C17" s="20" t="s">
        <v>58</v>
      </c>
      <c r="D17" s="20">
        <v>2022</v>
      </c>
      <c r="E17" s="21" t="s">
        <v>38</v>
      </c>
      <c r="F17" s="22">
        <v>0</v>
      </c>
      <c r="G17" s="23">
        <v>30096</v>
      </c>
      <c r="H17" s="23">
        <v>3552</v>
      </c>
      <c r="I17" s="23">
        <v>0</v>
      </c>
      <c r="J17" s="23">
        <v>0</v>
      </c>
      <c r="K17" s="24">
        <v>0</v>
      </c>
      <c r="L17" s="25" t="s">
        <v>61</v>
      </c>
      <c r="M17" s="26">
        <v>0</v>
      </c>
      <c r="N17" s="26">
        <v>0</v>
      </c>
      <c r="O17" s="26">
        <v>1</v>
      </c>
      <c r="P17" s="26">
        <v>2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3</v>
      </c>
      <c r="V17" s="28">
        <f t="shared" si="1"/>
        <v>33648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</sheetData>
  <autoFilter ref="A8:V8" xr:uid="{F34EDBF2-7A82-4A8A-BE26-B5F5AA6FE903}"/>
  <conditionalFormatting sqref="V9:V27">
    <cfRule type="cellIs" dxfId="3" priority="4" operator="lessThan">
      <formula>0</formula>
    </cfRule>
  </conditionalFormatting>
  <conditionalFormatting sqref="V9:V27">
    <cfRule type="expression" dxfId="2" priority="3">
      <formula>#REF!&lt;0</formula>
    </cfRule>
  </conditionalFormatting>
  <conditionalFormatting sqref="D9:D27">
    <cfRule type="expression" dxfId="1" priority="1">
      <formula>OR($D9&gt;2022,AND($D9&lt;2022,$D9&lt;&gt;""))</formula>
    </cfRule>
  </conditionalFormatting>
  <conditionalFormatting sqref="C9:C27">
    <cfRule type="expression" dxfId="0" priority="5">
      <formula>(#REF!&gt;1)</formula>
    </cfRule>
  </conditionalFormatting>
  <dataValidations count="3">
    <dataValidation type="list" allowBlank="1" showInputMessage="1" showErrorMessage="1" sqref="L9:L27" xr:uid="{F686D287-80D6-468D-A695-79E6CE8BFF5A}">
      <formula1>"N/A, FMR, Actual Rent"</formula1>
    </dataValidation>
    <dataValidation type="list" allowBlank="1" showInputMessage="1" showErrorMessage="1" sqref="E9:E27" xr:uid="{AB451898-EFAC-4F9C-BDBF-36F0CB1EE9CF}">
      <formula1>"PH, TH, Joint TH &amp; PH-RRH, HMIS, SSO, TRA, PRA, SRA, S+C/SRO"</formula1>
    </dataValidation>
    <dataValidation allowBlank="1" showErrorMessage="1" sqref="A8:V8" xr:uid="{343308EE-429C-4A1D-9282-A1547DB211AB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2021-03-06T21:40:49Z</dcterms:created>
  <dcterms:modified xsi:type="dcterms:W3CDTF">2021-05-20T14:01:42Z</dcterms:modified>
</cp:coreProperties>
</file>