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A-500\"/>
    </mc:Choice>
  </mc:AlternateContent>
  <xr:revisionPtr revIDLastSave="0" documentId="13_ncr:1_{A8B23819-A7CF-4F80-9796-8B6B89CE6B7D}" xr6:coauthVersionLast="46" xr6:coauthVersionMax="46" xr10:uidLastSave="{00000000-0000-0000-0000-000000000000}"/>
  <bookViews>
    <workbookView xWindow="-108" yWindow="-108" windowWidth="27288" windowHeight="17664" xr2:uid="{B076ABDB-4060-4D4C-A4E3-446063D5AFC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<sst xmlns="http://schemas.openxmlformats.org/spreadsheetml/2006/main" count="99" uniqueCount="67">
  <si>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</si>
  <si>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</si>
  <si>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</si>
  <si>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</si>
  <si>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</si>
  <si>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</si>
  <si>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</si>
  <si>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</si>
  <si>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</si>
  <si>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</si>
  <si>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</si>
  <si>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</si>
  <si>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</si>
  <si>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</si>
  <si>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</si>
  <si>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</si>
  <si>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</si>
  <si>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</si>
  <si>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</si>
  <si>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</si>
  <si>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</si>
  <si>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</si>
  <si>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</si>
  <si>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</si>
  <si>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</si>
  <si>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</si>
  <si>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</si>
  <si>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</si>
  <si>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WA-508</t>
  </si>
  <si>
    <t>Share</t>
  </si>
  <si>
    <t>Story Street Renewal 2019</t>
  </si>
  <si>
    <t>WA0190L0T082010</t>
  </si>
  <si>
    <t>PH</t>
  </si>
  <si>
    <t/>
  </si>
  <si>
    <t>Seattle</t>
  </si>
  <si>
    <t>Vancouver/Clark County CoC</t>
  </si>
  <si>
    <t>Council for the Homeless</t>
  </si>
  <si>
    <t>WA0191L0T082013</t>
  </si>
  <si>
    <t>Bridges to Housing Renewal 2019</t>
  </si>
  <si>
    <t>WA0221L0T082010</t>
  </si>
  <si>
    <t>Bridging the Gap Renewal 2019</t>
  </si>
  <si>
    <t>WA0273L0T082008</t>
  </si>
  <si>
    <t>Impact NW</t>
  </si>
  <si>
    <t>Impact NW Permanent Supportive Housing (Clark)</t>
  </si>
  <si>
    <t>WA0276L0T082007</t>
  </si>
  <si>
    <t>Sea Mar CHC</t>
  </si>
  <si>
    <t>Way Home Too</t>
  </si>
  <si>
    <t>WA0280L0T082007</t>
  </si>
  <si>
    <t>Step Forward Renewal 2019</t>
  </si>
  <si>
    <t>WA0282L0T082007</t>
  </si>
  <si>
    <t>Way Home III</t>
  </si>
  <si>
    <t>WA0314L0T082006</t>
  </si>
  <si>
    <t>Janus Youth Programs, Inc.</t>
  </si>
  <si>
    <t>Connections</t>
  </si>
  <si>
    <t>WA0361L0T082005</t>
  </si>
  <si>
    <t>PSH NW</t>
  </si>
  <si>
    <t>WA0380L0T082004</t>
  </si>
  <si>
    <t>PSH NW II</t>
  </si>
  <si>
    <t>WA0382L0T082004</t>
  </si>
  <si>
    <t>Impact NW DV RRH (Clark)</t>
  </si>
  <si>
    <t>WA0464L0T082001</t>
  </si>
  <si>
    <t>Share Seniors</t>
  </si>
  <si>
    <t>WA0468L0T082001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</si>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</sst>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F326-B79A-422A-8380-BB1101E72EF8}">
  <sheetPr codeName="Sheet375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64</v>
      </c>
      <c r="B5" s="34">
        <f ca="1">SUM(OFFSET(V8,1,0,500,1))</f>
        <v>2085595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83328</v>
      </c>
      <c r="H9" s="23">
        <v>34259</v>
      </c>
      <c r="I9" s="23">
        <v>0</v>
      </c>
      <c r="J9" s="23">
        <v>0</v>
      </c>
      <c r="K9" s="24">
        <v>3294</v>
      </c>
      <c r="L9" s="25" t="s">
        <v>66</v>
      </c>
      <c r="M9" s="26">
        <v>0</v>
      </c>
      <c r="N9" s="26">
        <v>0</v>
      </c>
      <c r="O9" s="26">
        <v>7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1" si="0">SUM(M9:T9)</f>
        <v>7</v>
      </c>
      <c r="V9" s="28">
        <f t="shared" ref="V9:V31" si="1">SUM(F9:K9)</f>
        <v>120881</v>
      </c>
    </row>
    <row r="10" spans="1:22" x14ac:dyDescent="0.3">
      <c r="A10" s="19" t="s">
        <v>36</v>
      </c>
      <c r="B10" s="19" t="s">
        <v>15</v>
      </c>
      <c r="C10" s="20" t="s">
        <v>37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93900</v>
      </c>
      <c r="K10" s="24">
        <v>6702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100602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49392</v>
      </c>
      <c r="H11" s="23">
        <v>8200</v>
      </c>
      <c r="I11" s="23">
        <v>0</v>
      </c>
      <c r="J11" s="23">
        <v>0</v>
      </c>
      <c r="K11" s="24">
        <v>1659</v>
      </c>
      <c r="L11" s="25" t="s">
        <v>66</v>
      </c>
      <c r="M11" s="26">
        <v>0</v>
      </c>
      <c r="N11" s="26">
        <v>0</v>
      </c>
      <c r="O11" s="26">
        <v>0</v>
      </c>
      <c r="P11" s="26">
        <v>3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</v>
      </c>
      <c r="V11" s="28">
        <f t="shared" si="1"/>
        <v>59251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149701</v>
      </c>
      <c r="G12" s="23">
        <v>0</v>
      </c>
      <c r="H12" s="23">
        <v>56113</v>
      </c>
      <c r="I12" s="23">
        <v>0</v>
      </c>
      <c r="J12" s="23">
        <v>0</v>
      </c>
      <c r="K12" s="24">
        <v>10722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216536</v>
      </c>
    </row>
    <row r="13" spans="1:22" x14ac:dyDescent="0.3">
      <c r="A13" s="19" t="s">
        <v>42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152012</v>
      </c>
      <c r="G13" s="23">
        <v>0</v>
      </c>
      <c r="H13" s="23">
        <v>46430</v>
      </c>
      <c r="I13" s="23">
        <v>0</v>
      </c>
      <c r="J13" s="23">
        <v>0</v>
      </c>
      <c r="K13" s="24">
        <v>10316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208758</v>
      </c>
    </row>
    <row r="14" spans="1:22" x14ac:dyDescent="0.3">
      <c r="A14" s="19" t="s">
        <v>45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249600</v>
      </c>
      <c r="H14" s="23">
        <v>62950</v>
      </c>
      <c r="I14" s="23">
        <v>0</v>
      </c>
      <c r="J14" s="23">
        <v>0</v>
      </c>
      <c r="K14" s="24">
        <v>13550</v>
      </c>
      <c r="L14" s="25" t="s">
        <v>66</v>
      </c>
      <c r="M14" s="26">
        <v>0</v>
      </c>
      <c r="N14" s="26">
        <v>0</v>
      </c>
      <c r="O14" s="26">
        <v>16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16</v>
      </c>
      <c r="V14" s="28">
        <f t="shared" si="1"/>
        <v>326100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216887</v>
      </c>
      <c r="G15" s="23">
        <v>0</v>
      </c>
      <c r="H15" s="23">
        <v>67190</v>
      </c>
      <c r="I15" s="23">
        <v>0</v>
      </c>
      <c r="J15" s="23">
        <v>0</v>
      </c>
      <c r="K15" s="24">
        <v>14743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298820</v>
      </c>
    </row>
    <row r="16" spans="1:22" x14ac:dyDescent="0.3">
      <c r="A16" s="19" t="s">
        <v>45</v>
      </c>
      <c r="B16" s="19" t="s">
        <v>50</v>
      </c>
      <c r="C16" s="20" t="s">
        <v>51</v>
      </c>
      <c r="D16" s="20">
        <v>2022</v>
      </c>
      <c r="E16" s="21" t="s">
        <v>32</v>
      </c>
      <c r="F16" s="22">
        <v>0</v>
      </c>
      <c r="G16" s="23">
        <v>143400</v>
      </c>
      <c r="H16" s="23">
        <v>43056</v>
      </c>
      <c r="I16" s="23">
        <v>0</v>
      </c>
      <c r="J16" s="23">
        <v>0</v>
      </c>
      <c r="K16" s="24">
        <v>9499</v>
      </c>
      <c r="L16" s="25" t="s">
        <v>66</v>
      </c>
      <c r="M16" s="26">
        <v>0</v>
      </c>
      <c r="N16" s="26">
        <v>0</v>
      </c>
      <c r="O16" s="26">
        <v>10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195955</v>
      </c>
    </row>
    <row r="17" spans="1:22" x14ac:dyDescent="0.3">
      <c r="A17" s="19" t="s">
        <v>52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111804</v>
      </c>
      <c r="H17" s="23">
        <v>67075</v>
      </c>
      <c r="I17" s="23">
        <v>0</v>
      </c>
      <c r="J17" s="23">
        <v>0</v>
      </c>
      <c r="K17" s="24">
        <v>11953</v>
      </c>
      <c r="L17" s="25" t="s">
        <v>65</v>
      </c>
      <c r="M17" s="26">
        <v>0</v>
      </c>
      <c r="N17" s="26">
        <v>0</v>
      </c>
      <c r="O17" s="26">
        <v>7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7</v>
      </c>
      <c r="V17" s="28">
        <f t="shared" si="1"/>
        <v>190832</v>
      </c>
    </row>
    <row r="18" spans="1:22" x14ac:dyDescent="0.3">
      <c r="A18" s="19" t="s">
        <v>45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0</v>
      </c>
      <c r="G18" s="23">
        <v>52836</v>
      </c>
      <c r="H18" s="23">
        <v>21507</v>
      </c>
      <c r="I18" s="23">
        <v>0</v>
      </c>
      <c r="J18" s="23">
        <v>0</v>
      </c>
      <c r="K18" s="24">
        <v>4255</v>
      </c>
      <c r="L18" s="25" t="s">
        <v>65</v>
      </c>
      <c r="M18" s="26">
        <v>0</v>
      </c>
      <c r="N18" s="26">
        <v>0</v>
      </c>
      <c r="O18" s="26">
        <v>1</v>
      </c>
      <c r="P18" s="26">
        <v>2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3</v>
      </c>
      <c r="V18" s="28">
        <f t="shared" si="1"/>
        <v>78598</v>
      </c>
    </row>
    <row r="19" spans="1:22" x14ac:dyDescent="0.3">
      <c r="A19" s="19" t="s">
        <v>45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68808</v>
      </c>
      <c r="H19" s="23">
        <v>27428</v>
      </c>
      <c r="I19" s="23">
        <v>0</v>
      </c>
      <c r="J19" s="23">
        <v>0</v>
      </c>
      <c r="K19" s="24">
        <v>5484</v>
      </c>
      <c r="L19" s="25" t="s">
        <v>65</v>
      </c>
      <c r="M19" s="26">
        <v>0</v>
      </c>
      <c r="N19" s="26">
        <v>0</v>
      </c>
      <c r="O19" s="26">
        <v>2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4</v>
      </c>
      <c r="V19" s="28">
        <f t="shared" si="1"/>
        <v>101720</v>
      </c>
    </row>
    <row r="20" spans="1:22" x14ac:dyDescent="0.3">
      <c r="A20" s="19" t="s">
        <v>42</v>
      </c>
      <c r="B20" s="19" t="s">
        <v>59</v>
      </c>
      <c r="C20" s="20" t="s">
        <v>60</v>
      </c>
      <c r="D20" s="20">
        <v>2022</v>
      </c>
      <c r="E20" s="21" t="s">
        <v>32</v>
      </c>
      <c r="F20" s="22">
        <v>0</v>
      </c>
      <c r="G20" s="23">
        <v>52836</v>
      </c>
      <c r="H20" s="23">
        <v>22767</v>
      </c>
      <c r="I20" s="23">
        <v>0</v>
      </c>
      <c r="J20" s="23">
        <v>0</v>
      </c>
      <c r="K20" s="24">
        <v>6827</v>
      </c>
      <c r="L20" s="25" t="s">
        <v>65</v>
      </c>
      <c r="M20" s="26">
        <v>0</v>
      </c>
      <c r="N20" s="26">
        <v>0</v>
      </c>
      <c r="O20" s="26">
        <v>1</v>
      </c>
      <c r="P20" s="26">
        <v>2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</v>
      </c>
      <c r="V20" s="28">
        <f t="shared" si="1"/>
        <v>82430</v>
      </c>
    </row>
    <row r="21" spans="1:22" x14ac:dyDescent="0.3">
      <c r="A21" s="19" t="s">
        <v>29</v>
      </c>
      <c r="B21" s="19" t="s">
        <v>61</v>
      </c>
      <c r="C21" s="20" t="s">
        <v>62</v>
      </c>
      <c r="D21" s="20">
        <v>2022</v>
      </c>
      <c r="E21" s="21" t="s">
        <v>32</v>
      </c>
      <c r="F21" s="22">
        <v>76069</v>
      </c>
      <c r="G21" s="23">
        <v>0</v>
      </c>
      <c r="H21" s="23">
        <v>22543</v>
      </c>
      <c r="I21" s="23">
        <v>0</v>
      </c>
      <c r="J21" s="23">
        <v>0</v>
      </c>
      <c r="K21" s="24">
        <v>6500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105112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8F8D63D2-011F-46FA-9B59-75499485A6BD}"/>
  <conditionalFormatting sqref="V9:V31">
    <cfRule type="cellIs" dxfId="3" priority="4" operator="lessThan">
      <formula>0</formula>
    </cfRule>
  </conditionalFormatting>
  <conditionalFormatting sqref="V9:V31">
    <cfRule type="expression" dxfId="2" priority="3">
      <formula>#REF!&lt;0</formula>
    </cfRule>
  </conditionalFormatting>
  <conditionalFormatting sqref="D9:D31">
    <cfRule type="expression" dxfId="1" priority="1">
      <formula>OR($D9&gt;2022,AND($D9&lt;2022,$D9&lt;&gt;""))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E437A116-080C-4080-8B8F-C57023795BE0}">
      <formula1>"N/A, FMR, Actual Rent"</formula1>
    </dataValidation>
    <dataValidation type="list" allowBlank="1" showInputMessage="1" showErrorMessage="1" sqref="E9:E31" xr:uid="{F0D69284-9E08-4E34-96C4-4E53DFAA7D62}">
      <formula1>"PH, TH, Joint TH &amp; PH-RRH, HMIS, SSO, TRA, PRA, SRA, S+C/SRO"</formula1>
    </dataValidation>
    <dataValidation allowBlank="1" showErrorMessage="1" sqref="A8:V8" xr:uid="{EF685992-5718-4FA9-9A78-64DB9C58568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2021-03-06T21:40:52Z</dcterms:created>
  <dcterms:modified xsi:type="dcterms:W3CDTF">2021-05-20T14:01:40Z</dcterms:modified>
</cp:coreProperties>
</file>