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A-500\"/>
    </mc:Choice>
  </mc:AlternateContent>
  <xr:revisionPtr revIDLastSave="0" documentId="13_ncr:1_{711C2ECE-5020-46E0-8281-49C473494CF0}" xr6:coauthVersionLast="46" xr6:coauthVersionMax="46" xr10:uidLastSave="{00000000-0000-0000-0000-000000000000}"/>
  <bookViews>
    <workbookView xWindow="-108" yWindow="-108" windowWidth="27288" windowHeight="17664" xr2:uid="{5EB26E0B-4FBB-4BD2-8379-4473A7A3939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<sst xmlns="http://schemas.openxmlformats.org/spreadsheetml/2006/main" count="109" uniqueCount="68">
  <si>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</si>
  <si>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</si>
  <si>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</si>
  <si>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</si>
  <si>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</si>
  <si>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</si>
  <si>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</si>
  <si>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</si>
  <si>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</si>
  <si>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</si>
  <si>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</si>
  <si>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</si>
  <si>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</si>
  <si>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</si>
  <si>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</si>
  <si>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</si>
  <si>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</si>
  <si>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</si>
  <si>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</si>
  <si>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</si>
  <si>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</si>
  <si>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</si>
  <si>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</si>
  <si>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</si>
  <si>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</si>
  <si>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</si>
  <si>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</si>
  <si>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</si>
  <si>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WA-503</t>
  </si>
  <si>
    <t>Pierce County</t>
  </si>
  <si>
    <t>A Place for Us Too</t>
  </si>
  <si>
    <t>WA0137L0T032013</t>
  </si>
  <si>
    <t>PH</t>
  </si>
  <si>
    <t/>
  </si>
  <si>
    <t>Seattle</t>
  </si>
  <si>
    <t>Tacoma, Lakewood/Pierce County CoC</t>
  </si>
  <si>
    <t>SCH Sponsor Based Rental Assistance</t>
  </si>
  <si>
    <t>WA0144L0T032013</t>
  </si>
  <si>
    <t>Housing First</t>
  </si>
  <si>
    <t>WA0146L0T032013</t>
  </si>
  <si>
    <t>Pierce County HMIS Project</t>
  </si>
  <si>
    <t>WA0153L0T032012</t>
  </si>
  <si>
    <t>Collaborative Housing Expansion</t>
  </si>
  <si>
    <t>WA0154L0T032013</t>
  </si>
  <si>
    <t>Rural Bright Futures</t>
  </si>
  <si>
    <t>WA0158L0T032013</t>
  </si>
  <si>
    <t>Safe Choices Expansion</t>
  </si>
  <si>
    <t>WA0159L0T032013</t>
  </si>
  <si>
    <t>Independence Housing Opportunity</t>
  </si>
  <si>
    <t>WA0232L0T032008</t>
  </si>
  <si>
    <t>Spanaway Commons</t>
  </si>
  <si>
    <t>WA0240L0T032010</t>
  </si>
  <si>
    <t>Nativity House Apartments</t>
  </si>
  <si>
    <t>WA0268L0T032007</t>
  </si>
  <si>
    <t>Manresa Permanent Supportive Housing</t>
  </si>
  <si>
    <t>WA0305L0T032006</t>
  </si>
  <si>
    <t>Discover Independence</t>
  </si>
  <si>
    <t>WA0355L0T032005</t>
  </si>
  <si>
    <t>Pathway Home</t>
  </si>
  <si>
    <t>WA0421L0T032002</t>
  </si>
  <si>
    <t>CCS Rapid Rehousing Project</t>
  </si>
  <si>
    <t>WA0422L0T032001</t>
  </si>
  <si>
    <t>Discover Independence- Expansion</t>
  </si>
  <si>
    <t>WA0460L0T032001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</si>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</sst>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406C-CED3-478C-9255-C9A7D865671A}">
  <sheetPr codeName="Sheet373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64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65</v>
      </c>
      <c r="B5" s="34">
        <f ca="1">SUM(OFFSET(V8,1,0,500,1))</f>
        <v>3966630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164845</v>
      </c>
      <c r="G9" s="23">
        <v>0</v>
      </c>
      <c r="H9" s="23">
        <v>22664</v>
      </c>
      <c r="I9" s="23">
        <v>10567</v>
      </c>
      <c r="J9" s="23">
        <v>0</v>
      </c>
      <c r="K9" s="24">
        <v>16005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3" si="0">SUM(M9:T9)</f>
        <v>0</v>
      </c>
      <c r="V9" s="28">
        <f t="shared" ref="V9:V33" si="1">SUM(F9:K9)</f>
        <v>214081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185124</v>
      </c>
      <c r="H10" s="23">
        <v>19059</v>
      </c>
      <c r="I10" s="23">
        <v>0</v>
      </c>
      <c r="J10" s="23">
        <v>0</v>
      </c>
      <c r="K10" s="24">
        <v>16418</v>
      </c>
      <c r="L10" s="25" t="s">
        <v>67</v>
      </c>
      <c r="M10" s="26">
        <v>1</v>
      </c>
      <c r="N10" s="26">
        <v>11</v>
      </c>
      <c r="O10" s="26">
        <v>10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22</v>
      </c>
      <c r="V10" s="28">
        <f t="shared" si="1"/>
        <v>220601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467054</v>
      </c>
      <c r="G11" s="23">
        <v>0</v>
      </c>
      <c r="H11" s="23">
        <v>89895</v>
      </c>
      <c r="I11" s="23">
        <v>29166</v>
      </c>
      <c r="J11" s="23">
        <v>0</v>
      </c>
      <c r="K11" s="24">
        <v>47867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633982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57529</v>
      </c>
      <c r="K12" s="24">
        <v>5732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63261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773395</v>
      </c>
      <c r="G13" s="23">
        <v>0</v>
      </c>
      <c r="H13" s="23">
        <v>65545</v>
      </c>
      <c r="I13" s="23">
        <v>26387</v>
      </c>
      <c r="J13" s="23">
        <v>0</v>
      </c>
      <c r="K13" s="24">
        <v>44617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909944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0</v>
      </c>
      <c r="H14" s="23">
        <v>46848</v>
      </c>
      <c r="I14" s="23">
        <v>0</v>
      </c>
      <c r="J14" s="23">
        <v>0</v>
      </c>
      <c r="K14" s="24">
        <v>4667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51515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325068</v>
      </c>
      <c r="H15" s="23">
        <v>52437</v>
      </c>
      <c r="I15" s="23">
        <v>0</v>
      </c>
      <c r="J15" s="23">
        <v>0</v>
      </c>
      <c r="K15" s="24">
        <v>15893</v>
      </c>
      <c r="L15" s="25" t="s">
        <v>66</v>
      </c>
      <c r="M15" s="26">
        <v>0</v>
      </c>
      <c r="N15" s="26">
        <v>0</v>
      </c>
      <c r="O15" s="26">
        <v>2</v>
      </c>
      <c r="P15" s="26">
        <v>17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19</v>
      </c>
      <c r="V15" s="28">
        <f t="shared" si="1"/>
        <v>393398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0</v>
      </c>
      <c r="G16" s="23">
        <v>0</v>
      </c>
      <c r="H16" s="23">
        <v>16485</v>
      </c>
      <c r="I16" s="23">
        <v>21002</v>
      </c>
      <c r="J16" s="23">
        <v>0</v>
      </c>
      <c r="K16" s="24">
        <v>3297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40784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32</v>
      </c>
      <c r="F17" s="22">
        <v>0</v>
      </c>
      <c r="G17" s="23">
        <v>0</v>
      </c>
      <c r="H17" s="23">
        <v>41600</v>
      </c>
      <c r="I17" s="23">
        <v>62733</v>
      </c>
      <c r="J17" s="23">
        <v>0</v>
      </c>
      <c r="K17" s="24">
        <v>9077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113410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32</v>
      </c>
      <c r="F18" s="22">
        <v>0</v>
      </c>
      <c r="G18" s="23">
        <v>0</v>
      </c>
      <c r="H18" s="23">
        <v>161572</v>
      </c>
      <c r="I18" s="23">
        <v>0</v>
      </c>
      <c r="J18" s="23">
        <v>0</v>
      </c>
      <c r="K18" s="24">
        <v>16093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177665</v>
      </c>
    </row>
    <row r="19" spans="1:22" x14ac:dyDescent="0.3">
      <c r="A19" s="19" t="s">
        <v>29</v>
      </c>
      <c r="B19" s="19" t="s">
        <v>54</v>
      </c>
      <c r="C19" s="20" t="s">
        <v>55</v>
      </c>
      <c r="D19" s="20">
        <v>2022</v>
      </c>
      <c r="E19" s="21" t="s">
        <v>32</v>
      </c>
      <c r="F19" s="22">
        <v>0</v>
      </c>
      <c r="G19" s="23">
        <v>0</v>
      </c>
      <c r="H19" s="23">
        <v>34037</v>
      </c>
      <c r="I19" s="23">
        <v>0</v>
      </c>
      <c r="J19" s="23">
        <v>0</v>
      </c>
      <c r="K19" s="24">
        <v>3392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37429</v>
      </c>
    </row>
    <row r="20" spans="1:22" x14ac:dyDescent="0.3">
      <c r="A20" s="19" t="s">
        <v>29</v>
      </c>
      <c r="B20" s="19" t="s">
        <v>56</v>
      </c>
      <c r="C20" s="20" t="s">
        <v>57</v>
      </c>
      <c r="D20" s="20">
        <v>2022</v>
      </c>
      <c r="E20" s="21" t="s">
        <v>32</v>
      </c>
      <c r="F20" s="22">
        <v>370941</v>
      </c>
      <c r="G20" s="23">
        <v>0</v>
      </c>
      <c r="H20" s="23">
        <v>2800</v>
      </c>
      <c r="I20" s="23">
        <v>1849</v>
      </c>
      <c r="J20" s="23">
        <v>0</v>
      </c>
      <c r="K20" s="24">
        <v>28500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404090</v>
      </c>
    </row>
    <row r="21" spans="1:22" x14ac:dyDescent="0.3">
      <c r="A21" s="19" t="s">
        <v>29</v>
      </c>
      <c r="B21" s="19" t="s">
        <v>58</v>
      </c>
      <c r="C21" s="20" t="s">
        <v>59</v>
      </c>
      <c r="D21" s="20">
        <v>2022</v>
      </c>
      <c r="E21" s="21" t="s">
        <v>32</v>
      </c>
      <c r="F21" s="22">
        <v>0</v>
      </c>
      <c r="G21" s="23">
        <v>270240</v>
      </c>
      <c r="H21" s="23">
        <v>71000</v>
      </c>
      <c r="I21" s="23">
        <v>0</v>
      </c>
      <c r="J21" s="23">
        <v>0</v>
      </c>
      <c r="K21" s="24">
        <v>20000</v>
      </c>
      <c r="L21" s="25" t="s">
        <v>66</v>
      </c>
      <c r="M21" s="26">
        <v>0</v>
      </c>
      <c r="N21" s="26">
        <v>0</v>
      </c>
      <c r="O21" s="26">
        <v>20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20</v>
      </c>
      <c r="V21" s="28">
        <f t="shared" si="1"/>
        <v>361240</v>
      </c>
    </row>
    <row r="22" spans="1:22" x14ac:dyDescent="0.3">
      <c r="A22" s="19" t="s">
        <v>29</v>
      </c>
      <c r="B22" s="19" t="s">
        <v>60</v>
      </c>
      <c r="C22" s="20" t="s">
        <v>61</v>
      </c>
      <c r="D22" s="20">
        <v>2022</v>
      </c>
      <c r="E22" s="21" t="s">
        <v>32</v>
      </c>
      <c r="F22" s="22">
        <v>0</v>
      </c>
      <c r="G22" s="23">
        <v>62040</v>
      </c>
      <c r="H22" s="23">
        <v>25538</v>
      </c>
      <c r="I22" s="23">
        <v>0</v>
      </c>
      <c r="J22" s="23">
        <v>0</v>
      </c>
      <c r="K22" s="24">
        <v>3000</v>
      </c>
      <c r="L22" s="25" t="s">
        <v>66</v>
      </c>
      <c r="M22" s="26">
        <v>0</v>
      </c>
      <c r="N22" s="26">
        <v>4</v>
      </c>
      <c r="O22" s="26">
        <v>1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5</v>
      </c>
      <c r="V22" s="28">
        <f t="shared" si="1"/>
        <v>90578</v>
      </c>
    </row>
    <row r="23" spans="1:22" x14ac:dyDescent="0.3">
      <c r="A23" s="19" t="s">
        <v>29</v>
      </c>
      <c r="B23" s="19" t="s">
        <v>62</v>
      </c>
      <c r="C23" s="20" t="s">
        <v>63</v>
      </c>
      <c r="D23" s="20">
        <v>2022</v>
      </c>
      <c r="E23" s="21" t="s">
        <v>32</v>
      </c>
      <c r="F23" s="22">
        <v>169142</v>
      </c>
      <c r="G23" s="23">
        <v>0</v>
      </c>
      <c r="H23" s="23">
        <v>46200</v>
      </c>
      <c r="I23" s="23">
        <v>19810</v>
      </c>
      <c r="J23" s="23">
        <v>0</v>
      </c>
      <c r="K23" s="24">
        <v>19500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254652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6E63793A-4E07-40A0-B5D3-9A3F087267B8}"/>
  <conditionalFormatting sqref="V9:V33">
    <cfRule type="cellIs" dxfId="3" priority="4" operator="lessThan">
      <formula>0</formula>
    </cfRule>
  </conditionalFormatting>
  <conditionalFormatting sqref="V9:V33">
    <cfRule type="expression" dxfId="2" priority="3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2481907F-1BAC-49BE-A5FD-7C90F9E8661C}">
      <formula1>"N/A, FMR, Actual Rent"</formula1>
    </dataValidation>
    <dataValidation type="list" allowBlank="1" showInputMessage="1" showErrorMessage="1" sqref="E9:E33" xr:uid="{97EAFF9D-13D4-4D3C-890C-B569CAAB0948}">
      <formula1>"PH, TH, Joint TH &amp; PH-RRH, HMIS, SSO, TRA, PRA, SRA, S+C/SRO"</formula1>
    </dataValidation>
    <dataValidation allowBlank="1" showErrorMessage="1" sqref="A8:V8" xr:uid="{C8AC7369-E3CD-48FD-B060-A9F58F39219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2021-03-06T21:40:53Z</dcterms:created>
  <dcterms:modified xsi:type="dcterms:W3CDTF">2021-05-20T14:01:40Z</dcterms:modified>
</cp:coreProperties>
</file>