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VT-500\"/>
    </mc:Choice>
  </mc:AlternateContent>
  <xr:revisionPtr revIDLastSave="0" documentId="13_ncr:1_{72C47B7E-27C8-46A3-809F-C4F0BECE35EB}" xr6:coauthVersionLast="46" xr6:coauthVersionMax="46" xr10:uidLastSave="{00000000-0000-0000-0000-000000000000}"/>
  <bookViews>
    <workbookView xWindow="-108" yWindow="-108" windowWidth="27288" windowHeight="17664" xr2:uid="{EAE51A44-51B0-43D4-8660-2E95B4949225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B5" i="1" s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<sst xmlns="http://schemas.openxmlformats.org/spreadsheetml/2006/main" count="84" uniqueCount="64">
  <si>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</si>
  <si>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</si>
  <si>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</si>
  <si>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</si>
  <si>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</si>
  <si>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</si>
  <si>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</si>
  <si>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</si>
  <si>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</si>
  <si>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</si>
  <si>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</si>
  <si>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</si>
  <si>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</si>
  <si>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</si>
  <si>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</si>
  <si>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</si>
  <si>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</si>
  <si>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</si>
  <si>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</si>
  <si>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</si>
  <si>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</si>
  <si>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</si>
  <si>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</si>
  <si>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</si>
  <si>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</si>
  <si>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</si>
  <si>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</si>
  <si>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</si>
  <si>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VT-501</t>
  </si>
  <si>
    <t>Burlington Housing Authority</t>
  </si>
  <si>
    <t>Shelter Plus Care - Housing First</t>
  </si>
  <si>
    <t>VT0021L1T012013</t>
  </si>
  <si>
    <t>PH</t>
  </si>
  <si>
    <t/>
  </si>
  <si>
    <t>Boston</t>
  </si>
  <si>
    <t>Burlington/Chittenden County CoC</t>
  </si>
  <si>
    <t>City of Burlington</t>
  </si>
  <si>
    <t>Shelter Plus Care - New Horizons</t>
  </si>
  <si>
    <t>VT0030L1T012011</t>
  </si>
  <si>
    <t>Institute for Community Alliances</t>
  </si>
  <si>
    <t>Chittenden CoC HMIS</t>
  </si>
  <si>
    <t>VT0052L1T012005</t>
  </si>
  <si>
    <t>Beacon Place Apartments</t>
  </si>
  <si>
    <t>VT0053L1T012005</t>
  </si>
  <si>
    <t>Champlain Valley Office of Economic Opportunity</t>
  </si>
  <si>
    <t>Chittenden Coordinated Entry Consolidated Project</t>
  </si>
  <si>
    <t>VT0058L1T012005</t>
  </si>
  <si>
    <t>SSO</t>
  </si>
  <si>
    <t xml:space="preserve">Steps to End Domestic Violence, Inc. </t>
  </si>
  <si>
    <t>Domestic Violence Housing First</t>
  </si>
  <si>
    <t>VT0059L1T012005</t>
  </si>
  <si>
    <t>ECHO-Expanding Chronically Homeless Option</t>
  </si>
  <si>
    <t>VT0065L1T012004</t>
  </si>
  <si>
    <t>Spectrum Youth and Family Services</t>
  </si>
  <si>
    <t>Rapid Rehousing for Homeless Youth</t>
  </si>
  <si>
    <t>VT0069L1T011700</t>
  </si>
  <si>
    <t>Pathways Vermont, INC</t>
  </si>
  <si>
    <t>Pathways Vermont Housing First Rapid Re-Housing Program (HF-RRH) CONSOLIDATED</t>
  </si>
  <si>
    <t>VT0070L1T012003</t>
  </si>
  <si>
    <t>Chittenden Coordinated Entry Assessment Services Combined</t>
  </si>
  <si>
    <t>VT0079L1T012002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</si>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</sst>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7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24C2D-C0A6-47C3-A2A5-272B8A332FE1}">
  <sheetPr codeName="Sheet369">
    <pageSetUpPr fitToPage="1"/>
  </sheetPr>
  <dimension ref="A1:V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61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62</v>
      </c>
      <c r="B5" s="34">
        <f ca="1">SUM(OFFSET(V8,1,0,500,1))</f>
        <v>1145908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142332</v>
      </c>
      <c r="H9" s="23">
        <v>0</v>
      </c>
      <c r="I9" s="23">
        <v>0</v>
      </c>
      <c r="J9" s="23">
        <v>0</v>
      </c>
      <c r="K9" s="24">
        <v>0</v>
      </c>
      <c r="L9" s="25" t="s">
        <v>63</v>
      </c>
      <c r="M9" s="26">
        <v>3</v>
      </c>
      <c r="N9" s="26">
        <v>1</v>
      </c>
      <c r="O9" s="26">
        <v>4</v>
      </c>
      <c r="P9" s="26">
        <v>2</v>
      </c>
      <c r="Q9" s="26">
        <v>0</v>
      </c>
      <c r="R9" s="26">
        <v>0</v>
      </c>
      <c r="S9" s="26">
        <v>0</v>
      </c>
      <c r="T9" s="26">
        <v>0</v>
      </c>
      <c r="U9" s="27">
        <f t="shared" ref="U9:U28" si="0">SUM(M9:T9)</f>
        <v>10</v>
      </c>
      <c r="V9" s="28">
        <f t="shared" ref="V9:V28" si="1">SUM(F9:K9)</f>
        <v>142332</v>
      </c>
    </row>
    <row r="10" spans="1:22" x14ac:dyDescent="0.3">
      <c r="A10" s="19" t="s">
        <v>29</v>
      </c>
      <c r="B10" s="19" t="s">
        <v>37</v>
      </c>
      <c r="C10" s="20" t="s">
        <v>38</v>
      </c>
      <c r="D10" s="20">
        <v>2022</v>
      </c>
      <c r="E10" s="21" t="s">
        <v>32</v>
      </c>
      <c r="F10" s="22">
        <v>0</v>
      </c>
      <c r="G10" s="23">
        <v>199992</v>
      </c>
      <c r="H10" s="23">
        <v>0</v>
      </c>
      <c r="I10" s="23">
        <v>0</v>
      </c>
      <c r="J10" s="23">
        <v>0</v>
      </c>
      <c r="K10" s="24">
        <v>5000</v>
      </c>
      <c r="L10" s="25" t="s">
        <v>63</v>
      </c>
      <c r="M10" s="26">
        <v>0</v>
      </c>
      <c r="N10" s="26">
        <v>6</v>
      </c>
      <c r="O10" s="26">
        <v>8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14</v>
      </c>
      <c r="V10" s="28">
        <f t="shared" si="1"/>
        <v>204992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15</v>
      </c>
      <c r="F11" s="22">
        <v>0</v>
      </c>
      <c r="G11" s="23">
        <v>0</v>
      </c>
      <c r="H11" s="23">
        <v>0</v>
      </c>
      <c r="I11" s="23">
        <v>0</v>
      </c>
      <c r="J11" s="23">
        <v>60450</v>
      </c>
      <c r="K11" s="24">
        <v>4550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65000</v>
      </c>
    </row>
    <row r="12" spans="1:22" x14ac:dyDescent="0.3">
      <c r="A12" s="19" t="s">
        <v>29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124092</v>
      </c>
      <c r="H12" s="23">
        <v>0</v>
      </c>
      <c r="I12" s="23">
        <v>0</v>
      </c>
      <c r="J12" s="23">
        <v>0</v>
      </c>
      <c r="K12" s="24">
        <v>0</v>
      </c>
      <c r="L12" s="25" t="s">
        <v>63</v>
      </c>
      <c r="M12" s="26">
        <v>0</v>
      </c>
      <c r="N12" s="26">
        <v>6</v>
      </c>
      <c r="O12" s="26">
        <v>3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9</v>
      </c>
      <c r="V12" s="28">
        <f t="shared" si="1"/>
        <v>124092</v>
      </c>
    </row>
    <row r="13" spans="1:22" x14ac:dyDescent="0.3">
      <c r="A13" s="19" t="s">
        <v>44</v>
      </c>
      <c r="B13" s="19" t="s">
        <v>45</v>
      </c>
      <c r="C13" s="20" t="s">
        <v>46</v>
      </c>
      <c r="D13" s="20">
        <v>2022</v>
      </c>
      <c r="E13" s="21" t="s">
        <v>47</v>
      </c>
      <c r="F13" s="22">
        <v>0</v>
      </c>
      <c r="G13" s="23">
        <v>0</v>
      </c>
      <c r="H13" s="23">
        <v>72727</v>
      </c>
      <c r="I13" s="23">
        <v>0</v>
      </c>
      <c r="J13" s="23">
        <v>0</v>
      </c>
      <c r="K13" s="24">
        <v>7272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79999</v>
      </c>
    </row>
    <row r="14" spans="1:22" x14ac:dyDescent="0.3">
      <c r="A14" s="19" t="s">
        <v>48</v>
      </c>
      <c r="B14" s="19" t="s">
        <v>49</v>
      </c>
      <c r="C14" s="20" t="s">
        <v>50</v>
      </c>
      <c r="D14" s="20">
        <v>2022</v>
      </c>
      <c r="E14" s="21" t="s">
        <v>32</v>
      </c>
      <c r="F14" s="22">
        <v>0</v>
      </c>
      <c r="G14" s="23">
        <v>143628</v>
      </c>
      <c r="H14" s="23">
        <v>23670</v>
      </c>
      <c r="I14" s="23">
        <v>0</v>
      </c>
      <c r="J14" s="23">
        <v>0</v>
      </c>
      <c r="K14" s="24">
        <v>4000</v>
      </c>
      <c r="L14" s="25" t="s">
        <v>63</v>
      </c>
      <c r="M14" s="26">
        <v>0</v>
      </c>
      <c r="N14" s="26">
        <v>0</v>
      </c>
      <c r="O14" s="26">
        <v>4</v>
      </c>
      <c r="P14" s="26">
        <v>3</v>
      </c>
      <c r="Q14" s="26">
        <v>1</v>
      </c>
      <c r="R14" s="26">
        <v>0</v>
      </c>
      <c r="S14" s="26">
        <v>0</v>
      </c>
      <c r="T14" s="26">
        <v>0</v>
      </c>
      <c r="U14" s="27">
        <f t="shared" si="0"/>
        <v>8</v>
      </c>
      <c r="V14" s="28">
        <f t="shared" si="1"/>
        <v>171298</v>
      </c>
    </row>
    <row r="15" spans="1:22" x14ac:dyDescent="0.3">
      <c r="A15" s="19" t="s">
        <v>29</v>
      </c>
      <c r="B15" s="19" t="s">
        <v>51</v>
      </c>
      <c r="C15" s="20" t="s">
        <v>52</v>
      </c>
      <c r="D15" s="20">
        <v>2022</v>
      </c>
      <c r="E15" s="21" t="s">
        <v>32</v>
      </c>
      <c r="F15" s="22">
        <v>0</v>
      </c>
      <c r="G15" s="23">
        <v>123888</v>
      </c>
      <c r="H15" s="23">
        <v>0</v>
      </c>
      <c r="I15" s="23">
        <v>0</v>
      </c>
      <c r="J15" s="23">
        <v>0</v>
      </c>
      <c r="K15" s="24">
        <v>0</v>
      </c>
      <c r="L15" s="25" t="s">
        <v>63</v>
      </c>
      <c r="M15" s="26">
        <v>0</v>
      </c>
      <c r="N15" s="26">
        <v>3</v>
      </c>
      <c r="O15" s="26">
        <v>3</v>
      </c>
      <c r="P15" s="26">
        <v>2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8</v>
      </c>
      <c r="V15" s="28">
        <f t="shared" si="1"/>
        <v>123888</v>
      </c>
    </row>
    <row r="16" spans="1:22" x14ac:dyDescent="0.3">
      <c r="A16" s="19" t="s">
        <v>53</v>
      </c>
      <c r="B16" s="19" t="s">
        <v>54</v>
      </c>
      <c r="C16" s="20" t="s">
        <v>55</v>
      </c>
      <c r="D16" s="20">
        <v>2022</v>
      </c>
      <c r="E16" s="21" t="s">
        <v>32</v>
      </c>
      <c r="F16" s="22">
        <v>0</v>
      </c>
      <c r="G16" s="23">
        <v>0</v>
      </c>
      <c r="H16" s="23">
        <v>0</v>
      </c>
      <c r="I16" s="23">
        <v>0</v>
      </c>
      <c r="J16" s="23">
        <v>0</v>
      </c>
      <c r="K16" s="24">
        <v>0</v>
      </c>
      <c r="L16" s="25" t="s">
        <v>63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0</v>
      </c>
      <c r="V16" s="28">
        <f t="shared" si="1"/>
        <v>0</v>
      </c>
    </row>
    <row r="17" spans="1:22" x14ac:dyDescent="0.3">
      <c r="A17" s="19" t="s">
        <v>56</v>
      </c>
      <c r="B17" s="19" t="s">
        <v>57</v>
      </c>
      <c r="C17" s="20" t="s">
        <v>58</v>
      </c>
      <c r="D17" s="20">
        <v>2022</v>
      </c>
      <c r="E17" s="21" t="s">
        <v>32</v>
      </c>
      <c r="F17" s="22">
        <v>0</v>
      </c>
      <c r="G17" s="23">
        <v>111000</v>
      </c>
      <c r="H17" s="23">
        <v>34811</v>
      </c>
      <c r="I17" s="23">
        <v>0</v>
      </c>
      <c r="J17" s="23">
        <v>0</v>
      </c>
      <c r="K17" s="24">
        <v>12425</v>
      </c>
      <c r="L17" s="25" t="s">
        <v>63</v>
      </c>
      <c r="M17" s="26">
        <v>0</v>
      </c>
      <c r="N17" s="26">
        <v>5</v>
      </c>
      <c r="O17" s="26">
        <v>3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8</v>
      </c>
      <c r="V17" s="28">
        <f t="shared" si="1"/>
        <v>158236</v>
      </c>
    </row>
    <row r="18" spans="1:22" x14ac:dyDescent="0.3">
      <c r="A18" s="19" t="s">
        <v>44</v>
      </c>
      <c r="B18" s="19" t="s">
        <v>59</v>
      </c>
      <c r="C18" s="20" t="s">
        <v>60</v>
      </c>
      <c r="D18" s="20">
        <v>2022</v>
      </c>
      <c r="E18" s="21" t="s">
        <v>47</v>
      </c>
      <c r="F18" s="22">
        <v>0</v>
      </c>
      <c r="G18" s="23">
        <v>0</v>
      </c>
      <c r="H18" s="23">
        <v>69156</v>
      </c>
      <c r="I18" s="23">
        <v>0</v>
      </c>
      <c r="J18" s="23">
        <v>0</v>
      </c>
      <c r="K18" s="24">
        <v>6915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76071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</sheetData>
  <autoFilter ref="A8:V8" xr:uid="{B91CF1FC-3415-4A34-B487-0706B7E4FDB7}"/>
  <conditionalFormatting sqref="V9:V15 V17:V28">
    <cfRule type="cellIs" dxfId="6" priority="8" operator="lessThan">
      <formula>0</formula>
    </cfRule>
  </conditionalFormatting>
  <conditionalFormatting sqref="V9:V15 V17:V28">
    <cfRule type="expression" dxfId="5" priority="7">
      <formula>#REF!&lt;0</formula>
    </cfRule>
  </conditionalFormatting>
  <conditionalFormatting sqref="D9:D15 D17:D28">
    <cfRule type="expression" dxfId="4" priority="5">
      <formula>OR($D9&gt;2022,AND($D9&lt;2022,$D9&lt;&gt;""))</formula>
    </cfRule>
  </conditionalFormatting>
  <conditionalFormatting sqref="V16">
    <cfRule type="cellIs" dxfId="3" priority="4" operator="lessThan">
      <formula>0</formula>
    </cfRule>
  </conditionalFormatting>
  <conditionalFormatting sqref="V16">
    <cfRule type="expression" dxfId="2" priority="3">
      <formula>#REF!&lt;0</formula>
    </cfRule>
  </conditionalFormatting>
  <conditionalFormatting sqref="D16">
    <cfRule type="expression" dxfId="1" priority="1">
      <formula>OR($D16&gt;2022,AND($D16&lt;2022,$D16&lt;&gt;""))</formula>
    </cfRule>
  </conditionalFormatting>
  <conditionalFormatting sqref="C9:C28">
    <cfRule type="expression" dxfId="0" priority="9">
      <formula>(#REF!&gt;1)</formula>
    </cfRule>
  </conditionalFormatting>
  <dataValidations count="3">
    <dataValidation type="list" allowBlank="1" showInputMessage="1" showErrorMessage="1" sqref="L9:L28" xr:uid="{5E5D6991-9C1F-420B-941B-1FF1AE5FAA61}">
      <formula1>"N/A, FMR, Actual Rent"</formula1>
    </dataValidation>
    <dataValidation type="list" allowBlank="1" showInputMessage="1" showErrorMessage="1" sqref="E9:E28" xr:uid="{45F006C7-7C1E-4E9F-9485-7A695E20ED2D}">
      <formula1>"PH, TH, Joint TH &amp; PH-RRH, HMIS, SSO, TRA, PRA, SRA, S+C/SRO"</formula1>
    </dataValidation>
    <dataValidation allowBlank="1" showErrorMessage="1" sqref="A8:V8" xr:uid="{95825799-C0D2-4EC6-B9B4-0138B14CF3A8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2021-03-06T21:40:55Z</dcterms:created>
  <dcterms:modified xsi:type="dcterms:W3CDTF">2021-05-20T14:01:39Z</dcterms:modified>
</cp:coreProperties>
</file>