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VA-600\"/>
    </mc:Choice>
  </mc:AlternateContent>
  <xr:revisionPtr revIDLastSave="0" documentId="13_ncr:1_{696A77AE-5A1B-4F4A-9B39-194CC58C6BE4}" xr6:coauthVersionLast="46" xr6:coauthVersionMax="46" xr10:uidLastSave="{00000000-0000-0000-0000-000000000000}"/>
  <bookViews>
    <workbookView xWindow="-108" yWindow="-108" windowWidth="27288" windowHeight="17664" xr2:uid="{96DD09F5-2EEF-48A8-8A00-58EA38082768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<sst xmlns="http://schemas.openxmlformats.org/spreadsheetml/2006/main" count="59" uniqueCount="50">
  <si>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</si>
  <si>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</si>
  <si>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</si>
  <si>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</si>
  <si>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</si>
  <si>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</si>
  <si>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</si>
  <si>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</si>
  <si>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</si>
  <si>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</si>
  <si>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</si>
  <si>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</si>
  <si>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</si>
  <si>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</si>
  <si>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</si>
  <si>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</si>
  <si>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</si>
  <si>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</si>
  <si>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</si>
  <si>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</si>
  <si>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</si>
  <si>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</si>
  <si>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</si>
  <si>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</si>
  <si>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</si>
  <si>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</si>
  <si>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</si>
  <si>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</si>
  <si>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VA-603</t>
  </si>
  <si>
    <t>New Hope Housing, Inc.</t>
  </si>
  <si>
    <t>Alexandria City Rapid ReHousing</t>
  </si>
  <si>
    <t>VA0121L3G032012</t>
  </si>
  <si>
    <t>PH</t>
  </si>
  <si>
    <t/>
  </si>
  <si>
    <t>Washington</t>
  </si>
  <si>
    <t>Alexandria CoC</t>
  </si>
  <si>
    <t>City of Alexandria, a municipal corporation of Virginia</t>
  </si>
  <si>
    <t>Sheltered Homes of Alexandria</t>
  </si>
  <si>
    <t>SHA Permanent Housing Program</t>
  </si>
  <si>
    <t>VA0123L3G032013</t>
  </si>
  <si>
    <t>Alexandria Community Services Board</t>
  </si>
  <si>
    <t>Notabene &amp; Family Permanent Housing</t>
  </si>
  <si>
    <t>VA0125L3G032013</t>
  </si>
  <si>
    <t>Alexandria Housing First Combined</t>
  </si>
  <si>
    <t>VA0198L3G032007</t>
  </si>
  <si>
    <t>HMIS Management Analyst</t>
  </si>
  <si>
    <t>VA0322L3G032004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</si>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</sst>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9A688-2B81-4A43-A2EA-F2FB099E2809}">
  <sheetPr codeName="Sheet365">
    <pageSetUpPr fitToPage="1"/>
  </sheetPr>
  <dimension ref="A1:V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47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48</v>
      </c>
      <c r="B5" s="34">
        <f ca="1">SUM(OFFSET(V8,1,0,500,1))</f>
        <v>870034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111456</v>
      </c>
      <c r="H9" s="23">
        <v>45742</v>
      </c>
      <c r="I9" s="23">
        <v>0</v>
      </c>
      <c r="J9" s="23">
        <v>0</v>
      </c>
      <c r="K9" s="24">
        <v>8323</v>
      </c>
      <c r="L9" s="25" t="s">
        <v>49</v>
      </c>
      <c r="M9" s="26">
        <v>0</v>
      </c>
      <c r="N9" s="26">
        <v>0</v>
      </c>
      <c r="O9" s="26">
        <v>6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23" si="0">SUM(M9:T9)</f>
        <v>6</v>
      </c>
      <c r="V9" s="28">
        <f t="shared" ref="V9:V23" si="1">SUM(F9:K9)</f>
        <v>165521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50000</v>
      </c>
      <c r="I10" s="23">
        <v>134404</v>
      </c>
      <c r="J10" s="23">
        <v>0</v>
      </c>
      <c r="K10" s="24">
        <v>11243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195647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0</v>
      </c>
      <c r="H11" s="23">
        <v>33000</v>
      </c>
      <c r="I11" s="23">
        <v>117096</v>
      </c>
      <c r="J11" s="23">
        <v>0</v>
      </c>
      <c r="K11" s="24">
        <v>7633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157729</v>
      </c>
    </row>
    <row r="12" spans="1:22" x14ac:dyDescent="0.3">
      <c r="A12" s="19" t="s">
        <v>29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220373</v>
      </c>
      <c r="G12" s="23">
        <v>0</v>
      </c>
      <c r="H12" s="23">
        <v>45650</v>
      </c>
      <c r="I12" s="23">
        <v>14699</v>
      </c>
      <c r="J12" s="23">
        <v>0</v>
      </c>
      <c r="K12" s="24">
        <v>15190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295912</v>
      </c>
    </row>
    <row r="13" spans="1:22" x14ac:dyDescent="0.3">
      <c r="A13" s="19" t="s">
        <v>36</v>
      </c>
      <c r="B13" s="19" t="s">
        <v>45</v>
      </c>
      <c r="C13" s="20" t="s">
        <v>46</v>
      </c>
      <c r="D13" s="20">
        <v>2022</v>
      </c>
      <c r="E13" s="21" t="s">
        <v>15</v>
      </c>
      <c r="F13" s="22">
        <v>0</v>
      </c>
      <c r="G13" s="23">
        <v>0</v>
      </c>
      <c r="H13" s="23">
        <v>0</v>
      </c>
      <c r="I13" s="23">
        <v>0</v>
      </c>
      <c r="J13" s="23">
        <v>55225</v>
      </c>
      <c r="K13" s="24">
        <v>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55225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</sheetData>
  <autoFilter ref="A8:V8" xr:uid="{400EC56B-CE59-49DF-9C47-9E00DE4C251F}"/>
  <conditionalFormatting sqref="V9:V23">
    <cfRule type="cellIs" dxfId="3" priority="4" operator="lessThan">
      <formula>0</formula>
    </cfRule>
  </conditionalFormatting>
  <conditionalFormatting sqref="V9:V23">
    <cfRule type="expression" dxfId="2" priority="3">
      <formula>#REF!&lt;0</formula>
    </cfRule>
  </conditionalFormatting>
  <conditionalFormatting sqref="D9:D23">
    <cfRule type="expression" dxfId="1" priority="1">
      <formula>OR($D9&gt;2022,AND($D9&lt;2022,$D9&lt;&gt;""))</formula>
    </cfRule>
  </conditionalFormatting>
  <conditionalFormatting sqref="C9:C23">
    <cfRule type="expression" dxfId="0" priority="5">
      <formula>(#REF!&gt;1)</formula>
    </cfRule>
  </conditionalFormatting>
  <dataValidations count="3">
    <dataValidation type="list" allowBlank="1" showInputMessage="1" showErrorMessage="1" sqref="L9:L23" xr:uid="{7276371D-24E6-4A9F-85C3-12D7B58F37BE}">
      <formula1>"N/A, FMR, Actual Rent"</formula1>
    </dataValidation>
    <dataValidation type="list" allowBlank="1" showInputMessage="1" showErrorMessage="1" sqref="E9:E23" xr:uid="{44BB5049-50EF-448B-8849-2EC055C85E02}">
      <formula1>"PH, TH, Joint TH &amp; PH-RRH, HMIS, SSO, TRA, PRA, SRA, S+C/SRO"</formula1>
    </dataValidation>
    <dataValidation allowBlank="1" showErrorMessage="1" sqref="A8:V8" xr:uid="{2281F1B5-B402-4271-ACAC-B45FA512D03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2021-03-06T21:40:57Z</dcterms:created>
  <dcterms:modified xsi:type="dcterms:W3CDTF">2021-05-20T14:01:38Z</dcterms:modified>
</cp:coreProperties>
</file>