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A-600\"/>
    </mc:Choice>
  </mc:AlternateContent>
  <xr:revisionPtr revIDLastSave="0" documentId="13_ncr:1_{98A4014E-6074-4938-A84D-7DE1192BE089}" xr6:coauthVersionLast="46" xr6:coauthVersionMax="46" xr10:uidLastSave="{00000000-0000-0000-0000-000000000000}"/>
  <bookViews>
    <workbookView xWindow="-108" yWindow="-108" windowWidth="27288" windowHeight="17664" xr2:uid="{8971DF82-0FC1-48B1-A517-A1872E91341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<sst xmlns="http://schemas.openxmlformats.org/spreadsheetml/2006/main" count="129" uniqueCount="82">
  <si>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</si>
  <si>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</si>
  <si>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</si>
  <si>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</si>
  <si>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</si>
  <si>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</si>
  <si>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</si>
  <si>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</si>
  <si>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</si>
  <si>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</si>
  <si>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</si>
  <si>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</si>
  <si>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</si>
  <si>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</si>
  <si>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</si>
  <si>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</si>
  <si>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</si>
  <si>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</si>
  <si>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</si>
  <si>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</si>
  <si>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</si>
  <si>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</si>
  <si>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</si>
  <si>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</si>
  <si>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</si>
  <si>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</si>
  <si>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</si>
  <si>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</si>
  <si>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VA-601</t>
  </si>
  <si>
    <t>FACETS</t>
  </si>
  <si>
    <t>TRIUMPH Permanent Supportive Housing</t>
  </si>
  <si>
    <t>VA0094L3G012010</t>
  </si>
  <si>
    <t>PH</t>
  </si>
  <si>
    <t/>
  </si>
  <si>
    <t>Washington</t>
  </si>
  <si>
    <t>Fairfax County CoC</t>
  </si>
  <si>
    <t>Fairfax County Office to Prevent and End Homelessness</t>
  </si>
  <si>
    <t>Pathway Homes, Inc.</t>
  </si>
  <si>
    <t>1991 Pathway Homes SHP</t>
  </si>
  <si>
    <t>VA0096L3G012013</t>
  </si>
  <si>
    <t>1994 Pathway Homes SHP</t>
  </si>
  <si>
    <t>VA0097L3G012013</t>
  </si>
  <si>
    <t>1995 Pathway Homes SHP</t>
  </si>
  <si>
    <t>VA0098L3G012013</t>
  </si>
  <si>
    <t>Fairfax County Department of Housing and Community Development</t>
  </si>
  <si>
    <t>DHCD/PathwayHomes SPC 9C</t>
  </si>
  <si>
    <t>VA0100L3G012013</t>
  </si>
  <si>
    <t>DHCD/Pathway Homes SPC 1C</t>
  </si>
  <si>
    <t>VA0101L3G012013</t>
  </si>
  <si>
    <t>New Hope Housing, Inc.</t>
  </si>
  <si>
    <t>PSH Group Homes</t>
  </si>
  <si>
    <t>VA0109L3G012013</t>
  </si>
  <si>
    <t>Shelter House, Inc</t>
  </si>
  <si>
    <t>RISE</t>
  </si>
  <si>
    <t>VA0114L3G012013</t>
  </si>
  <si>
    <t>2007 Pathway Homes SHP</t>
  </si>
  <si>
    <t>VA0144L3G012012</t>
  </si>
  <si>
    <t>DHCD/Pathway Homes SPC 10C</t>
  </si>
  <si>
    <t>VA0145L3G012012</t>
  </si>
  <si>
    <t>2009 Pathway Homes SHP</t>
  </si>
  <si>
    <t>VA0156L3G012010</t>
  </si>
  <si>
    <t>2011 Pathway Homes SHP</t>
  </si>
  <si>
    <t>VA0197L3G012009</t>
  </si>
  <si>
    <t>2014 Pathway Homes SHP</t>
  </si>
  <si>
    <t>VA0257L3G012006</t>
  </si>
  <si>
    <t xml:space="preserve">Abused and Homeless Children's Refuge </t>
  </si>
  <si>
    <t>Rapid Rehoiusing for Transition Age Youth</t>
  </si>
  <si>
    <t>VA0277L3G012005</t>
  </si>
  <si>
    <t>Linda's Gateway</t>
  </si>
  <si>
    <t>VA0278L3G012005</t>
  </si>
  <si>
    <t>Rapid Re-Housing Project</t>
  </si>
  <si>
    <t>VA0286L3G012005</t>
  </si>
  <si>
    <t>TRIUMPH III combined renewal FY19</t>
  </si>
  <si>
    <t>VA0287L3G012005</t>
  </si>
  <si>
    <t>2015 Pathway Homes SHP</t>
  </si>
  <si>
    <t>VA0288L3G012005</t>
  </si>
  <si>
    <t>Domestic Violence Rapid Re-Housing Project</t>
  </si>
  <si>
    <t>VA0366L3G012002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</si>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</sst>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2EB41-012E-48F5-90A3-9859A8829853}">
  <sheetPr codeName="Sheet363">
    <pageSetUpPr fitToPage="1"/>
  </sheetPr>
  <dimension ref="A1:V3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78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79</v>
      </c>
      <c r="B5" s="34">
        <f ca="1">SUM(OFFSET(V8,1,0,500,1))</f>
        <v>9238151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136428</v>
      </c>
      <c r="G9" s="23">
        <v>0</v>
      </c>
      <c r="H9" s="23">
        <v>28465</v>
      </c>
      <c r="I9" s="23">
        <v>23237</v>
      </c>
      <c r="J9" s="23">
        <v>0</v>
      </c>
      <c r="K9" s="24">
        <v>10196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7" si="0">SUM(M9:T9)</f>
        <v>0</v>
      </c>
      <c r="V9" s="28">
        <f t="shared" ref="V9:V37" si="1">SUM(F9:K9)</f>
        <v>198326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157692</v>
      </c>
      <c r="I10" s="23">
        <v>221080</v>
      </c>
      <c r="J10" s="23">
        <v>0</v>
      </c>
      <c r="K10" s="24">
        <v>22904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401676</v>
      </c>
    </row>
    <row r="11" spans="1:22" x14ac:dyDescent="0.3">
      <c r="A11" s="19" t="s">
        <v>37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0</v>
      </c>
      <c r="H11" s="23">
        <v>121408</v>
      </c>
      <c r="I11" s="23">
        <v>109969</v>
      </c>
      <c r="J11" s="23">
        <v>0</v>
      </c>
      <c r="K11" s="24">
        <v>14451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245828</v>
      </c>
    </row>
    <row r="12" spans="1:22" x14ac:dyDescent="0.3">
      <c r="A12" s="19" t="s">
        <v>37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0</v>
      </c>
      <c r="H12" s="23">
        <v>180357</v>
      </c>
      <c r="I12" s="23">
        <v>126979</v>
      </c>
      <c r="J12" s="23">
        <v>0</v>
      </c>
      <c r="K12" s="24">
        <v>19452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326788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397908</v>
      </c>
      <c r="H13" s="23">
        <v>0</v>
      </c>
      <c r="I13" s="23">
        <v>0</v>
      </c>
      <c r="J13" s="23">
        <v>0</v>
      </c>
      <c r="K13" s="24">
        <v>21566</v>
      </c>
      <c r="L13" s="25" t="s">
        <v>80</v>
      </c>
      <c r="M13" s="26">
        <v>0</v>
      </c>
      <c r="N13" s="26">
        <v>0</v>
      </c>
      <c r="O13" s="26">
        <v>18</v>
      </c>
      <c r="P13" s="26">
        <v>3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21</v>
      </c>
      <c r="V13" s="28">
        <f t="shared" si="1"/>
        <v>419474</v>
      </c>
    </row>
    <row r="14" spans="1:22" x14ac:dyDescent="0.3">
      <c r="A14" s="19" t="s">
        <v>44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551724</v>
      </c>
      <c r="H14" s="23">
        <v>0</v>
      </c>
      <c r="I14" s="23">
        <v>0</v>
      </c>
      <c r="J14" s="23">
        <v>0</v>
      </c>
      <c r="K14" s="24">
        <v>29941</v>
      </c>
      <c r="L14" s="25" t="s">
        <v>80</v>
      </c>
      <c r="M14" s="26">
        <v>0</v>
      </c>
      <c r="N14" s="26">
        <v>0</v>
      </c>
      <c r="O14" s="26">
        <v>24</v>
      </c>
      <c r="P14" s="26">
        <v>5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29</v>
      </c>
      <c r="V14" s="28">
        <f t="shared" si="1"/>
        <v>581665</v>
      </c>
    </row>
    <row r="15" spans="1:22" x14ac:dyDescent="0.3">
      <c r="A15" s="19" t="s">
        <v>49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54247</v>
      </c>
      <c r="G15" s="23">
        <v>0</v>
      </c>
      <c r="H15" s="23">
        <v>225665</v>
      </c>
      <c r="I15" s="23">
        <v>73493</v>
      </c>
      <c r="J15" s="23">
        <v>0</v>
      </c>
      <c r="K15" s="24">
        <v>22766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376171</v>
      </c>
    </row>
    <row r="16" spans="1:22" x14ac:dyDescent="0.3">
      <c r="A16" s="19" t="s">
        <v>52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480851</v>
      </c>
      <c r="G16" s="23">
        <v>0</v>
      </c>
      <c r="H16" s="23">
        <v>67529</v>
      </c>
      <c r="I16" s="23">
        <v>16208</v>
      </c>
      <c r="J16" s="23">
        <v>0</v>
      </c>
      <c r="K16" s="24">
        <v>29612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594200</v>
      </c>
    </row>
    <row r="17" spans="1:22" x14ac:dyDescent="0.3">
      <c r="A17" s="19" t="s">
        <v>37</v>
      </c>
      <c r="B17" s="19" t="s">
        <v>55</v>
      </c>
      <c r="C17" s="20" t="s">
        <v>56</v>
      </c>
      <c r="D17" s="20">
        <v>2022</v>
      </c>
      <c r="E17" s="21" t="s">
        <v>32</v>
      </c>
      <c r="F17" s="22">
        <v>129773</v>
      </c>
      <c r="G17" s="23">
        <v>0</v>
      </c>
      <c r="H17" s="23">
        <v>30750</v>
      </c>
      <c r="I17" s="23">
        <v>27702</v>
      </c>
      <c r="J17" s="23">
        <v>0</v>
      </c>
      <c r="K17" s="24">
        <v>10243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198468</v>
      </c>
    </row>
    <row r="18" spans="1:22" x14ac:dyDescent="0.3">
      <c r="A18" s="19" t="s">
        <v>44</v>
      </c>
      <c r="B18" s="19" t="s">
        <v>57</v>
      </c>
      <c r="C18" s="20" t="s">
        <v>58</v>
      </c>
      <c r="D18" s="20">
        <v>2022</v>
      </c>
      <c r="E18" s="21" t="s">
        <v>32</v>
      </c>
      <c r="F18" s="22">
        <v>0</v>
      </c>
      <c r="G18" s="23">
        <v>896508</v>
      </c>
      <c r="H18" s="23">
        <v>0</v>
      </c>
      <c r="I18" s="23">
        <v>0</v>
      </c>
      <c r="J18" s="23">
        <v>0</v>
      </c>
      <c r="K18" s="24">
        <v>48691</v>
      </c>
      <c r="L18" s="25" t="s">
        <v>80</v>
      </c>
      <c r="M18" s="26">
        <v>0</v>
      </c>
      <c r="N18" s="26">
        <v>0</v>
      </c>
      <c r="O18" s="26">
        <v>38</v>
      </c>
      <c r="P18" s="26">
        <v>9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47</v>
      </c>
      <c r="V18" s="28">
        <f t="shared" si="1"/>
        <v>945199</v>
      </c>
    </row>
    <row r="19" spans="1:22" x14ac:dyDescent="0.3">
      <c r="A19" s="19" t="s">
        <v>37</v>
      </c>
      <c r="B19" s="19" t="s">
        <v>59</v>
      </c>
      <c r="C19" s="20" t="s">
        <v>60</v>
      </c>
      <c r="D19" s="20">
        <v>2022</v>
      </c>
      <c r="E19" s="21" t="s">
        <v>32</v>
      </c>
      <c r="F19" s="22">
        <v>133664</v>
      </c>
      <c r="G19" s="23">
        <v>0</v>
      </c>
      <c r="H19" s="23">
        <v>30750</v>
      </c>
      <c r="I19" s="23">
        <v>23459</v>
      </c>
      <c r="J19" s="23">
        <v>0</v>
      </c>
      <c r="K19" s="24">
        <v>10225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198098</v>
      </c>
    </row>
    <row r="20" spans="1:22" x14ac:dyDescent="0.3">
      <c r="A20" s="19" t="s">
        <v>37</v>
      </c>
      <c r="B20" s="19" t="s">
        <v>61</v>
      </c>
      <c r="C20" s="20" t="s">
        <v>62</v>
      </c>
      <c r="D20" s="20">
        <v>2022</v>
      </c>
      <c r="E20" s="21" t="s">
        <v>32</v>
      </c>
      <c r="F20" s="22">
        <v>262359</v>
      </c>
      <c r="G20" s="23">
        <v>0</v>
      </c>
      <c r="H20" s="23">
        <v>79982</v>
      </c>
      <c r="I20" s="23">
        <v>38312</v>
      </c>
      <c r="J20" s="23">
        <v>0</v>
      </c>
      <c r="K20" s="24">
        <v>20993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401646</v>
      </c>
    </row>
    <row r="21" spans="1:22" x14ac:dyDescent="0.3">
      <c r="A21" s="19" t="s">
        <v>37</v>
      </c>
      <c r="B21" s="19" t="s">
        <v>63</v>
      </c>
      <c r="C21" s="20" t="s">
        <v>64</v>
      </c>
      <c r="D21" s="20">
        <v>2022</v>
      </c>
      <c r="E21" s="21" t="s">
        <v>32</v>
      </c>
      <c r="F21" s="22">
        <v>980019</v>
      </c>
      <c r="G21" s="23">
        <v>0</v>
      </c>
      <c r="H21" s="23">
        <v>292533</v>
      </c>
      <c r="I21" s="23">
        <v>94230</v>
      </c>
      <c r="J21" s="23">
        <v>0</v>
      </c>
      <c r="K21" s="24">
        <v>78062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1444844</v>
      </c>
    </row>
    <row r="22" spans="1:22" x14ac:dyDescent="0.3">
      <c r="A22" s="19" t="s">
        <v>65</v>
      </c>
      <c r="B22" s="19" t="s">
        <v>66</v>
      </c>
      <c r="C22" s="20" t="s">
        <v>67</v>
      </c>
      <c r="D22" s="20">
        <v>2022</v>
      </c>
      <c r="E22" s="21" t="s">
        <v>32</v>
      </c>
      <c r="F22" s="22">
        <v>0</v>
      </c>
      <c r="G22" s="23">
        <v>136836</v>
      </c>
      <c r="H22" s="23">
        <v>67564</v>
      </c>
      <c r="I22" s="23">
        <v>0</v>
      </c>
      <c r="J22" s="23">
        <v>0</v>
      </c>
      <c r="K22" s="24">
        <v>17236</v>
      </c>
      <c r="L22" s="25" t="s">
        <v>81</v>
      </c>
      <c r="M22" s="26">
        <v>8</v>
      </c>
      <c r="N22" s="26">
        <v>2</v>
      </c>
      <c r="O22" s="26">
        <v>1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11</v>
      </c>
      <c r="V22" s="28">
        <f t="shared" si="1"/>
        <v>221636</v>
      </c>
    </row>
    <row r="23" spans="1:22" x14ac:dyDescent="0.3">
      <c r="A23" s="19" t="s">
        <v>29</v>
      </c>
      <c r="B23" s="19" t="s">
        <v>68</v>
      </c>
      <c r="C23" s="20" t="s">
        <v>69</v>
      </c>
      <c r="D23" s="20">
        <v>2022</v>
      </c>
      <c r="E23" s="21" t="s">
        <v>32</v>
      </c>
      <c r="F23" s="22">
        <v>151678</v>
      </c>
      <c r="G23" s="23">
        <v>0</v>
      </c>
      <c r="H23" s="23">
        <v>246991</v>
      </c>
      <c r="I23" s="23">
        <v>28964</v>
      </c>
      <c r="J23" s="23">
        <v>0</v>
      </c>
      <c r="K23" s="24">
        <v>27292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454925</v>
      </c>
    </row>
    <row r="24" spans="1:22" x14ac:dyDescent="0.3">
      <c r="A24" s="19" t="s">
        <v>52</v>
      </c>
      <c r="B24" s="19" t="s">
        <v>70</v>
      </c>
      <c r="C24" s="20" t="s">
        <v>71</v>
      </c>
      <c r="D24" s="20">
        <v>2022</v>
      </c>
      <c r="E24" s="21" t="s">
        <v>32</v>
      </c>
      <c r="F24" s="22">
        <v>0</v>
      </c>
      <c r="G24" s="23">
        <v>262740</v>
      </c>
      <c r="H24" s="23">
        <v>172478</v>
      </c>
      <c r="I24" s="23">
        <v>0</v>
      </c>
      <c r="J24" s="23">
        <v>0</v>
      </c>
      <c r="K24" s="24">
        <v>31572</v>
      </c>
      <c r="L24" s="25" t="s">
        <v>81</v>
      </c>
      <c r="M24" s="26">
        <v>3</v>
      </c>
      <c r="N24" s="26">
        <v>0</v>
      </c>
      <c r="O24" s="26">
        <v>8</v>
      </c>
      <c r="P24" s="26">
        <v>2</v>
      </c>
      <c r="Q24" s="26">
        <v>1</v>
      </c>
      <c r="R24" s="26">
        <v>1</v>
      </c>
      <c r="S24" s="26">
        <v>0</v>
      </c>
      <c r="T24" s="26">
        <v>0</v>
      </c>
      <c r="U24" s="27">
        <f t="shared" si="0"/>
        <v>15</v>
      </c>
      <c r="V24" s="28">
        <f t="shared" si="1"/>
        <v>466790</v>
      </c>
    </row>
    <row r="25" spans="1:22" x14ac:dyDescent="0.3">
      <c r="A25" s="19" t="s">
        <v>29</v>
      </c>
      <c r="B25" s="19" t="s">
        <v>72</v>
      </c>
      <c r="C25" s="20" t="s">
        <v>73</v>
      </c>
      <c r="D25" s="20">
        <v>2022</v>
      </c>
      <c r="E25" s="21" t="s">
        <v>32</v>
      </c>
      <c r="F25" s="22">
        <v>548793</v>
      </c>
      <c r="G25" s="23">
        <v>0</v>
      </c>
      <c r="H25" s="23">
        <v>125714</v>
      </c>
      <c r="I25" s="23">
        <v>25019</v>
      </c>
      <c r="J25" s="23">
        <v>0</v>
      </c>
      <c r="K25" s="24">
        <v>40157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739683</v>
      </c>
    </row>
    <row r="26" spans="1:22" x14ac:dyDescent="0.3">
      <c r="A26" s="19" t="s">
        <v>37</v>
      </c>
      <c r="B26" s="19" t="s">
        <v>74</v>
      </c>
      <c r="C26" s="20" t="s">
        <v>75</v>
      </c>
      <c r="D26" s="20">
        <v>2022</v>
      </c>
      <c r="E26" s="21" t="s">
        <v>32</v>
      </c>
      <c r="F26" s="22">
        <v>425370</v>
      </c>
      <c r="G26" s="23">
        <v>0</v>
      </c>
      <c r="H26" s="23">
        <v>102809</v>
      </c>
      <c r="I26" s="23">
        <v>57316</v>
      </c>
      <c r="J26" s="23">
        <v>0</v>
      </c>
      <c r="K26" s="24">
        <v>32989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618484</v>
      </c>
    </row>
    <row r="27" spans="1:22" x14ac:dyDescent="0.3">
      <c r="A27" s="19" t="s">
        <v>52</v>
      </c>
      <c r="B27" s="19" t="s">
        <v>76</v>
      </c>
      <c r="C27" s="20" t="s">
        <v>77</v>
      </c>
      <c r="D27" s="20">
        <v>2022</v>
      </c>
      <c r="E27" s="21" t="s">
        <v>32</v>
      </c>
      <c r="F27" s="22">
        <v>0</v>
      </c>
      <c r="G27" s="23">
        <v>208164</v>
      </c>
      <c r="H27" s="23">
        <v>168327</v>
      </c>
      <c r="I27" s="23">
        <v>0</v>
      </c>
      <c r="J27" s="23">
        <v>0</v>
      </c>
      <c r="K27" s="24">
        <v>27759</v>
      </c>
      <c r="L27" s="25" t="s">
        <v>81</v>
      </c>
      <c r="M27" s="26">
        <v>6</v>
      </c>
      <c r="N27" s="26">
        <v>5</v>
      </c>
      <c r="O27" s="26">
        <v>2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13</v>
      </c>
      <c r="V27" s="28">
        <f t="shared" si="1"/>
        <v>404250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</sheetData>
  <autoFilter ref="A8:V8" xr:uid="{4B501461-6CA2-45F3-A60E-D233E7B1996B}"/>
  <conditionalFormatting sqref="V9:V37">
    <cfRule type="cellIs" dxfId="3" priority="4" operator="lessThan">
      <formula>0</formula>
    </cfRule>
  </conditionalFormatting>
  <conditionalFormatting sqref="V9:V37">
    <cfRule type="expression" dxfId="2" priority="3">
      <formula>#REF!&lt;0</formula>
    </cfRule>
  </conditionalFormatting>
  <conditionalFormatting sqref="D9:D37">
    <cfRule type="expression" dxfId="1" priority="1">
      <formula>OR($D9&gt;2022,AND($D9&lt;2022,$D9&lt;&gt;""))</formula>
    </cfRule>
  </conditionalFormatting>
  <conditionalFormatting sqref="C9:C37">
    <cfRule type="expression" dxfId="0" priority="5">
      <formula>(#REF!&gt;1)</formula>
    </cfRule>
  </conditionalFormatting>
  <dataValidations count="3">
    <dataValidation type="list" allowBlank="1" showInputMessage="1" showErrorMessage="1" sqref="L9:L37" xr:uid="{AEF4C91C-424D-4A29-B79B-843A40B3A68D}">
      <formula1>"N/A, FMR, Actual Rent"</formula1>
    </dataValidation>
    <dataValidation type="list" allowBlank="1" showInputMessage="1" showErrorMessage="1" sqref="E9:E37" xr:uid="{6E11D0E0-A369-49FA-AADB-6C99041600B9}">
      <formula1>"PH, TH, Joint TH &amp; PH-RRH, HMIS, SSO, TRA, PRA, SRA, S+C/SRO"</formula1>
    </dataValidation>
    <dataValidation allowBlank="1" showErrorMessage="1" sqref="A8:V8" xr:uid="{E9DF8A01-9D90-4DA0-8646-6DB025AC44F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2021-03-06T21:40:58Z</dcterms:created>
  <dcterms:modified xsi:type="dcterms:W3CDTF">2021-05-20T14:01:37Z</dcterms:modified>
</cp:coreProperties>
</file>