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VA-600\"/>
    </mc:Choice>
  </mc:AlternateContent>
  <xr:revisionPtr revIDLastSave="0" documentId="13_ncr:1_{C41BDDB0-ED4B-400A-B7B4-F7A893858C84}" xr6:coauthVersionLast="46" xr6:coauthVersionMax="46" xr10:uidLastSave="{00000000-0000-0000-0000-000000000000}"/>
  <bookViews>
    <workbookView xWindow="-108" yWindow="-108" windowWidth="27288" windowHeight="17664" xr2:uid="{57BD10FB-7A47-4B3A-BC81-80A26EF35DD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7" i="1" l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<sst xmlns="http://schemas.openxmlformats.org/spreadsheetml/2006/main" count="79" uniqueCount="58">
  <si>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</si>
  <si>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</si>
  <si>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</si>
  <si>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</si>
  <si>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</si>
  <si>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</si>
  <si>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</si>
  <si>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</si>
  <si>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</si>
  <si>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</si>
  <si>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</si>
  <si>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</si>
  <si>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</si>
  <si>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</si>
  <si>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</si>
  <si>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</si>
  <si>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</si>
  <si>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</si>
  <si>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</si>
  <si>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</si>
  <si>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</si>
  <si>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</si>
  <si>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</si>
  <si>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</si>
  <si>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</si>
  <si>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</si>
  <si>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</si>
  <si>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</si>
  <si>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VA-600</t>
  </si>
  <si>
    <t>New Hope Housing, Inc.</t>
  </si>
  <si>
    <t>Just Home</t>
  </si>
  <si>
    <t>VA0087L3G002010</t>
  </si>
  <si>
    <t>PH</t>
  </si>
  <si>
    <t/>
  </si>
  <si>
    <t>Washington</t>
  </si>
  <si>
    <t>Arlington County CoC</t>
  </si>
  <si>
    <t>Arlington County Government</t>
  </si>
  <si>
    <t>Arlington Street People's Assistance Network,INC.</t>
  </si>
  <si>
    <t>Westover</t>
  </si>
  <si>
    <t>VA0089L3G002013</t>
  </si>
  <si>
    <t>Susan's Place</t>
  </si>
  <si>
    <t>VA0093L3G002013</t>
  </si>
  <si>
    <t>Home Bound</t>
  </si>
  <si>
    <t>VA0155L3G002010</t>
  </si>
  <si>
    <t>Bridges to Independence</t>
  </si>
  <si>
    <t>Bridges Rapid Rehousing</t>
  </si>
  <si>
    <t>VA0234L3G002007</t>
  </si>
  <si>
    <t>Turning Keys</t>
  </si>
  <si>
    <t>VA0255L3G002006</t>
  </si>
  <si>
    <t>Just Home III</t>
  </si>
  <si>
    <t>VA0318L3G002004</t>
  </si>
  <si>
    <t>Homeward Expansion 1</t>
  </si>
  <si>
    <t>VA0319L3G002004</t>
  </si>
  <si>
    <t>HOME RRH Program</t>
  </si>
  <si>
    <t>VA0345L3G002003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</si>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</sst>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08EA8-E656-491C-AC62-B1F4614EDBCA}">
  <sheetPr codeName="Sheet362">
    <pageSetUpPr fitToPage="1"/>
  </sheetPr>
  <dimension ref="A1:V2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56</v>
      </c>
      <c r="B5" s="34">
        <f ca="1">SUM(OFFSET(V8,1,0,500,1))</f>
        <v>2699345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46469</v>
      </c>
      <c r="G9" s="23">
        <v>0</v>
      </c>
      <c r="H9" s="23">
        <v>6400</v>
      </c>
      <c r="I9" s="23">
        <v>3586</v>
      </c>
      <c r="J9" s="23">
        <v>0</v>
      </c>
      <c r="K9" s="24">
        <v>3020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7" si="0">SUM(M9:T9)</f>
        <v>0</v>
      </c>
      <c r="V9" s="28">
        <f t="shared" ref="V9:V27" si="1">SUM(F9:K9)</f>
        <v>59475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408672</v>
      </c>
      <c r="H10" s="23">
        <v>135282</v>
      </c>
      <c r="I10" s="23">
        <v>0</v>
      </c>
      <c r="J10" s="23">
        <v>0</v>
      </c>
      <c r="K10" s="24">
        <v>32835</v>
      </c>
      <c r="L10" s="25" t="s">
        <v>57</v>
      </c>
      <c r="M10" s="26">
        <v>0</v>
      </c>
      <c r="N10" s="26">
        <v>0</v>
      </c>
      <c r="O10" s="26">
        <v>22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22</v>
      </c>
      <c r="V10" s="28">
        <f t="shared" si="1"/>
        <v>576789</v>
      </c>
    </row>
    <row r="11" spans="1:22" x14ac:dyDescent="0.3">
      <c r="A11" s="19" t="s">
        <v>29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49523</v>
      </c>
      <c r="G11" s="23">
        <v>0</v>
      </c>
      <c r="H11" s="23">
        <v>128581</v>
      </c>
      <c r="I11" s="23">
        <v>27562</v>
      </c>
      <c r="J11" s="23">
        <v>0</v>
      </c>
      <c r="K11" s="24">
        <v>16373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222039</v>
      </c>
    </row>
    <row r="12" spans="1:22" x14ac:dyDescent="0.3">
      <c r="A12" s="19" t="s">
        <v>37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406992</v>
      </c>
      <c r="H12" s="23">
        <v>21700</v>
      </c>
      <c r="I12" s="23">
        <v>0</v>
      </c>
      <c r="J12" s="23">
        <v>0</v>
      </c>
      <c r="K12" s="24">
        <v>21776</v>
      </c>
      <c r="L12" s="25" t="s">
        <v>57</v>
      </c>
      <c r="M12" s="26">
        <v>0</v>
      </c>
      <c r="N12" s="26">
        <v>4</v>
      </c>
      <c r="O12" s="26">
        <v>18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22</v>
      </c>
      <c r="V12" s="28">
        <f t="shared" si="1"/>
        <v>450468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32</v>
      </c>
      <c r="F13" s="22">
        <v>0</v>
      </c>
      <c r="G13" s="23">
        <v>198780</v>
      </c>
      <c r="H13" s="23">
        <v>68384</v>
      </c>
      <c r="I13" s="23">
        <v>0</v>
      </c>
      <c r="J13" s="23">
        <v>0</v>
      </c>
      <c r="K13" s="24">
        <v>19915</v>
      </c>
      <c r="L13" s="25" t="s">
        <v>57</v>
      </c>
      <c r="M13" s="26">
        <v>0</v>
      </c>
      <c r="N13" s="26">
        <v>0</v>
      </c>
      <c r="O13" s="26">
        <v>5</v>
      </c>
      <c r="P13" s="26">
        <v>5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10</v>
      </c>
      <c r="V13" s="28">
        <f t="shared" si="1"/>
        <v>287079</v>
      </c>
    </row>
    <row r="14" spans="1:22" x14ac:dyDescent="0.3">
      <c r="A14" s="19" t="s">
        <v>37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574176</v>
      </c>
      <c r="H14" s="23">
        <v>70298</v>
      </c>
      <c r="I14" s="23">
        <v>0</v>
      </c>
      <c r="J14" s="23">
        <v>0</v>
      </c>
      <c r="K14" s="24">
        <v>13372</v>
      </c>
      <c r="L14" s="25" t="s">
        <v>57</v>
      </c>
      <c r="M14" s="26">
        <v>0</v>
      </c>
      <c r="N14" s="26">
        <v>4</v>
      </c>
      <c r="O14" s="26">
        <v>27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31</v>
      </c>
      <c r="V14" s="28">
        <f t="shared" si="1"/>
        <v>657846</v>
      </c>
    </row>
    <row r="15" spans="1:22" x14ac:dyDescent="0.3">
      <c r="A15" s="19" t="s">
        <v>29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45969</v>
      </c>
      <c r="G15" s="23">
        <v>0</v>
      </c>
      <c r="H15" s="23">
        <v>30988</v>
      </c>
      <c r="I15" s="23">
        <v>4107</v>
      </c>
      <c r="J15" s="23">
        <v>0</v>
      </c>
      <c r="K15" s="24">
        <v>6580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87644</v>
      </c>
    </row>
    <row r="16" spans="1:22" x14ac:dyDescent="0.3">
      <c r="A16" s="19" t="s">
        <v>37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116664</v>
      </c>
      <c r="H16" s="23">
        <v>24273</v>
      </c>
      <c r="I16" s="23">
        <v>0</v>
      </c>
      <c r="J16" s="23">
        <v>0</v>
      </c>
      <c r="K16" s="24">
        <v>3722</v>
      </c>
      <c r="L16" s="25" t="s">
        <v>57</v>
      </c>
      <c r="M16" s="26">
        <v>0</v>
      </c>
      <c r="N16" s="26">
        <v>0</v>
      </c>
      <c r="O16" s="26">
        <v>4</v>
      </c>
      <c r="P16" s="26">
        <v>2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6</v>
      </c>
      <c r="V16" s="28">
        <f t="shared" si="1"/>
        <v>144659</v>
      </c>
    </row>
    <row r="17" spans="1:22" x14ac:dyDescent="0.3">
      <c r="A17" s="19" t="s">
        <v>29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147768</v>
      </c>
      <c r="H17" s="23">
        <v>65578</v>
      </c>
      <c r="I17" s="23">
        <v>0</v>
      </c>
      <c r="J17" s="23">
        <v>0</v>
      </c>
      <c r="K17" s="24">
        <v>0</v>
      </c>
      <c r="L17" s="25" t="s">
        <v>57</v>
      </c>
      <c r="M17" s="26">
        <v>0</v>
      </c>
      <c r="N17" s="26">
        <v>2</v>
      </c>
      <c r="O17" s="26">
        <v>6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8</v>
      </c>
      <c r="V17" s="28">
        <f t="shared" si="1"/>
        <v>213346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</sheetData>
  <autoFilter ref="A8:V8" xr:uid="{D79BCFDF-F639-45FF-88BF-36D34F994576}"/>
  <conditionalFormatting sqref="V9:V27">
    <cfRule type="cellIs" dxfId="3" priority="4" operator="lessThan">
      <formula>0</formula>
    </cfRule>
  </conditionalFormatting>
  <conditionalFormatting sqref="V9:V27">
    <cfRule type="expression" dxfId="2" priority="3">
      <formula>#REF!&lt;0</formula>
    </cfRule>
  </conditionalFormatting>
  <conditionalFormatting sqref="D9:D27">
    <cfRule type="expression" dxfId="1" priority="1">
      <formula>OR($D9&gt;2022,AND($D9&lt;2022,$D9&lt;&gt;""))</formula>
    </cfRule>
  </conditionalFormatting>
  <conditionalFormatting sqref="C9:C27">
    <cfRule type="expression" dxfId="0" priority="5">
      <formula>(#REF!&gt;1)</formula>
    </cfRule>
  </conditionalFormatting>
  <dataValidations count="3">
    <dataValidation type="list" allowBlank="1" showInputMessage="1" showErrorMessage="1" sqref="L9:L27" xr:uid="{524E5E74-6E9B-4B48-9457-226519F4A9B6}">
      <formula1>"N/A, FMR, Actual Rent"</formula1>
    </dataValidation>
    <dataValidation type="list" allowBlank="1" showInputMessage="1" showErrorMessage="1" sqref="E9:E27" xr:uid="{DF3AA7F5-EECC-43E1-A169-8BED06F502CE}">
      <formula1>"PH, TH, Joint TH &amp; PH-RRH, HMIS, SSO, TRA, PRA, SRA, S+C/SRO"</formula1>
    </dataValidation>
    <dataValidation allowBlank="1" showErrorMessage="1" sqref="A8:V8" xr:uid="{9E4C37BF-9C7C-473E-B002-1C590BBD576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2021-03-06T21:40:58Z</dcterms:created>
  <dcterms:modified xsi:type="dcterms:W3CDTF">2021-05-20T14:01:37Z</dcterms:modified>
</cp:coreProperties>
</file>