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VA-500\"/>
    </mc:Choice>
  </mc:AlternateContent>
  <xr:revisionPtr revIDLastSave="0" documentId="13_ncr:1_{56E91656-BF5C-46CF-B928-CF08A1D5235F}" xr6:coauthVersionLast="46" xr6:coauthVersionMax="46" xr10:uidLastSave="{00000000-0000-0000-0000-000000000000}"/>
  <bookViews>
    <workbookView xWindow="-108" yWindow="-108" windowWidth="27288" windowHeight="17664" xr2:uid="{79000838-6478-41AF-82D7-D63F2E60DD9E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B5" i="1" s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<sst xmlns="http://schemas.openxmlformats.org/spreadsheetml/2006/main" count="89" uniqueCount="70">
  <si>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</si>
  <si>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</si>
  <si>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</si>
  <si>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</si>
  <si>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</si>
  <si>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</si>
  <si>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</si>
  <si>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</si>
  <si>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</si>
  <si>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</si>
  <si>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</si>
  <si>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</si>
  <si>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</si>
  <si>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</si>
  <si>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</si>
  <si>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</si>
  <si>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</si>
  <si>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</si>
  <si>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</si>
  <si>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</si>
  <si>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</si>
  <si>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</si>
  <si>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</si>
  <si>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</si>
  <si>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</si>
  <si>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</si>
  <si>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</si>
  <si>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</si>
  <si>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VA-521</t>
  </si>
  <si>
    <t>Commonwealth of Virginia</t>
  </si>
  <si>
    <t>HMIS FY2019</t>
  </si>
  <si>
    <t>VA0086L3F212013</t>
  </si>
  <si>
    <t/>
  </si>
  <si>
    <t>Richmond</t>
  </si>
  <si>
    <t>Virginia Balance of State CoC</t>
  </si>
  <si>
    <t>Commonwealth of Virginia-Virginia Department of Housing and Community Development</t>
  </si>
  <si>
    <t>Helping Overcome Poverty's Existence, Inc.</t>
  </si>
  <si>
    <t>FY 19 HOPE PSH</t>
  </si>
  <si>
    <t>VA0142L3F212012</t>
  </si>
  <si>
    <t>PH</t>
  </si>
  <si>
    <t>St. Joseph's Villa</t>
  </si>
  <si>
    <t>FY19 HRC RRH Renewal</t>
  </si>
  <si>
    <t>VA0226L3F212007</t>
  </si>
  <si>
    <t>FY 19 HOPE RRH</t>
  </si>
  <si>
    <t>VA0253L3F212006</t>
  </si>
  <si>
    <t>People Incorporated of Virginia</t>
  </si>
  <si>
    <t>Foothills Housing Network PSH Renewal 2018</t>
  </si>
  <si>
    <t>VA0285L3F212004</t>
  </si>
  <si>
    <t>Commonwealth Catholic Charities</t>
  </si>
  <si>
    <t>Crater PSH</t>
  </si>
  <si>
    <t>VA0317L3F212003</t>
  </si>
  <si>
    <t>New River Community Action Inc</t>
  </si>
  <si>
    <t>CoC BOS NRCA Application Renewal FY2019</t>
  </si>
  <si>
    <t>VA0364L3F212002</t>
  </si>
  <si>
    <t>Valley Community Services Board</t>
  </si>
  <si>
    <t>PH-PSH</t>
  </si>
  <si>
    <t>VA0387L3F212001</t>
  </si>
  <si>
    <t>PH-RRH</t>
  </si>
  <si>
    <t>VA0388L3F212001</t>
  </si>
  <si>
    <t>Family Crisis Support Services</t>
  </si>
  <si>
    <t>New Application 2019DV</t>
  </si>
  <si>
    <t>VA0389D3F212001</t>
  </si>
  <si>
    <t>Joint TH &amp; PH-RRH</t>
  </si>
  <si>
    <t>Virginia Sexual and Domestic Violence Action Alliance</t>
  </si>
  <si>
    <t>Balance of State DV Bonus RRH/TH</t>
  </si>
  <si>
    <t>VA0390D3F212001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</si>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</sst>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5EB34-52C0-48C7-8408-533C21D284E0}">
  <sheetPr codeName="Sheet361">
    <pageSetUpPr fitToPage="1"/>
  </sheetPr>
  <dimension ref="A1:V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66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67</v>
      </c>
      <c r="B5" s="34">
        <f ca="1">SUM(OFFSET(V8,1,0,500,1))</f>
        <v>1459994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141301</v>
      </c>
      <c r="K9" s="24">
        <v>0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9" si="0">SUM(M9:T9)</f>
        <v>0</v>
      </c>
      <c r="V9" s="28">
        <f t="shared" ref="V9:V29" si="1">SUM(F9:K9)</f>
        <v>141301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39</v>
      </c>
      <c r="F10" s="22">
        <v>0</v>
      </c>
      <c r="G10" s="23">
        <v>40740</v>
      </c>
      <c r="H10" s="23">
        <v>12955</v>
      </c>
      <c r="I10" s="23">
        <v>0</v>
      </c>
      <c r="J10" s="23">
        <v>1200</v>
      </c>
      <c r="K10" s="24">
        <v>3688</v>
      </c>
      <c r="L10" s="25" t="s">
        <v>69</v>
      </c>
      <c r="M10" s="26">
        <v>0</v>
      </c>
      <c r="N10" s="26">
        <v>0</v>
      </c>
      <c r="O10" s="26">
        <v>0</v>
      </c>
      <c r="P10" s="26">
        <v>5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5</v>
      </c>
      <c r="V10" s="28">
        <f t="shared" si="1"/>
        <v>58583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39</v>
      </c>
      <c r="F11" s="22">
        <v>0</v>
      </c>
      <c r="G11" s="23">
        <v>142404</v>
      </c>
      <c r="H11" s="23">
        <v>158144</v>
      </c>
      <c r="I11" s="23">
        <v>0</v>
      </c>
      <c r="J11" s="23">
        <v>10000</v>
      </c>
      <c r="K11" s="24">
        <v>26032</v>
      </c>
      <c r="L11" s="25" t="s">
        <v>68</v>
      </c>
      <c r="M11" s="26">
        <v>1</v>
      </c>
      <c r="N11" s="26">
        <v>0</v>
      </c>
      <c r="O11" s="26">
        <v>2</v>
      </c>
      <c r="P11" s="26">
        <v>2</v>
      </c>
      <c r="Q11" s="26">
        <v>2</v>
      </c>
      <c r="R11" s="26">
        <v>2</v>
      </c>
      <c r="S11" s="26">
        <v>0</v>
      </c>
      <c r="T11" s="26">
        <v>0</v>
      </c>
      <c r="U11" s="27">
        <f t="shared" si="0"/>
        <v>9</v>
      </c>
      <c r="V11" s="28">
        <f t="shared" si="1"/>
        <v>336580</v>
      </c>
    </row>
    <row r="12" spans="1:22" x14ac:dyDescent="0.3">
      <c r="A12" s="19" t="s">
        <v>36</v>
      </c>
      <c r="B12" s="19" t="s">
        <v>43</v>
      </c>
      <c r="C12" s="20" t="s">
        <v>44</v>
      </c>
      <c r="D12" s="20">
        <v>2022</v>
      </c>
      <c r="E12" s="21" t="s">
        <v>39</v>
      </c>
      <c r="F12" s="22">
        <v>0</v>
      </c>
      <c r="G12" s="23">
        <v>54576</v>
      </c>
      <c r="H12" s="23">
        <v>12955</v>
      </c>
      <c r="I12" s="23">
        <v>0</v>
      </c>
      <c r="J12" s="23">
        <v>1200</v>
      </c>
      <c r="K12" s="24">
        <v>3584</v>
      </c>
      <c r="L12" s="25" t="s">
        <v>68</v>
      </c>
      <c r="M12" s="26">
        <v>0</v>
      </c>
      <c r="N12" s="26">
        <v>0</v>
      </c>
      <c r="O12" s="26">
        <v>0</v>
      </c>
      <c r="P12" s="26">
        <v>4</v>
      </c>
      <c r="Q12" s="26">
        <v>2</v>
      </c>
      <c r="R12" s="26">
        <v>0</v>
      </c>
      <c r="S12" s="26">
        <v>0</v>
      </c>
      <c r="T12" s="26">
        <v>0</v>
      </c>
      <c r="U12" s="27">
        <f t="shared" si="0"/>
        <v>6</v>
      </c>
      <c r="V12" s="28">
        <f t="shared" si="1"/>
        <v>72315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39</v>
      </c>
      <c r="F13" s="22">
        <v>80327</v>
      </c>
      <c r="G13" s="23">
        <v>0</v>
      </c>
      <c r="H13" s="23">
        <v>26804</v>
      </c>
      <c r="I13" s="23">
        <v>0</v>
      </c>
      <c r="J13" s="23">
        <v>0</v>
      </c>
      <c r="K13" s="24">
        <v>10400</v>
      </c>
      <c r="L13" s="25" t="s">
        <v>32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117531</v>
      </c>
    </row>
    <row r="14" spans="1:22" x14ac:dyDescent="0.3">
      <c r="A14" s="19" t="s">
        <v>48</v>
      </c>
      <c r="B14" s="19" t="s">
        <v>49</v>
      </c>
      <c r="C14" s="20" t="s">
        <v>50</v>
      </c>
      <c r="D14" s="20">
        <v>2022</v>
      </c>
      <c r="E14" s="21" t="s">
        <v>39</v>
      </c>
      <c r="F14" s="22">
        <v>56331</v>
      </c>
      <c r="G14" s="23">
        <v>0</v>
      </c>
      <c r="H14" s="23">
        <v>59430</v>
      </c>
      <c r="I14" s="23">
        <v>0</v>
      </c>
      <c r="J14" s="23">
        <v>0</v>
      </c>
      <c r="K14" s="24">
        <v>10952</v>
      </c>
      <c r="L14" s="25" t="s">
        <v>32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126713</v>
      </c>
    </row>
    <row r="15" spans="1:22" x14ac:dyDescent="0.3">
      <c r="A15" s="19" t="s">
        <v>51</v>
      </c>
      <c r="B15" s="19" t="s">
        <v>52</v>
      </c>
      <c r="C15" s="20" t="s">
        <v>53</v>
      </c>
      <c r="D15" s="20">
        <v>2022</v>
      </c>
      <c r="E15" s="21" t="s">
        <v>39</v>
      </c>
      <c r="F15" s="22">
        <v>0</v>
      </c>
      <c r="G15" s="23">
        <v>92508</v>
      </c>
      <c r="H15" s="23">
        <v>59757</v>
      </c>
      <c r="I15" s="23">
        <v>0</v>
      </c>
      <c r="J15" s="23">
        <v>2325</v>
      </c>
      <c r="K15" s="24">
        <v>13258</v>
      </c>
      <c r="L15" s="25" t="s">
        <v>68</v>
      </c>
      <c r="M15" s="26">
        <v>2</v>
      </c>
      <c r="N15" s="26">
        <v>1</v>
      </c>
      <c r="O15" s="26">
        <v>2</v>
      </c>
      <c r="P15" s="26">
        <v>5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10</v>
      </c>
      <c r="V15" s="28">
        <f t="shared" si="1"/>
        <v>167848</v>
      </c>
    </row>
    <row r="16" spans="1:22" x14ac:dyDescent="0.3">
      <c r="A16" s="19" t="s">
        <v>54</v>
      </c>
      <c r="B16" s="19" t="s">
        <v>55</v>
      </c>
      <c r="C16" s="20" t="s">
        <v>56</v>
      </c>
      <c r="D16" s="20">
        <v>2022</v>
      </c>
      <c r="E16" s="21" t="s">
        <v>39</v>
      </c>
      <c r="F16" s="22">
        <v>0</v>
      </c>
      <c r="G16" s="23">
        <v>83400</v>
      </c>
      <c r="H16" s="23">
        <v>8410</v>
      </c>
      <c r="I16" s="23">
        <v>0</v>
      </c>
      <c r="J16" s="23">
        <v>0</v>
      </c>
      <c r="K16" s="24">
        <v>8761</v>
      </c>
      <c r="L16" s="25" t="s">
        <v>68</v>
      </c>
      <c r="M16" s="26">
        <v>0</v>
      </c>
      <c r="N16" s="26">
        <v>0</v>
      </c>
      <c r="O16" s="26">
        <v>10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10</v>
      </c>
      <c r="V16" s="28">
        <f t="shared" si="1"/>
        <v>100571</v>
      </c>
    </row>
    <row r="17" spans="1:22" x14ac:dyDescent="0.3">
      <c r="A17" s="19" t="s">
        <v>54</v>
      </c>
      <c r="B17" s="19" t="s">
        <v>57</v>
      </c>
      <c r="C17" s="20" t="s">
        <v>58</v>
      </c>
      <c r="D17" s="20">
        <v>2022</v>
      </c>
      <c r="E17" s="21" t="s">
        <v>39</v>
      </c>
      <c r="F17" s="22">
        <v>0</v>
      </c>
      <c r="G17" s="23">
        <v>52020</v>
      </c>
      <c r="H17" s="23">
        <v>50000</v>
      </c>
      <c r="I17" s="23">
        <v>0</v>
      </c>
      <c r="J17" s="23">
        <v>0</v>
      </c>
      <c r="K17" s="24">
        <v>7000</v>
      </c>
      <c r="L17" s="25" t="s">
        <v>68</v>
      </c>
      <c r="M17" s="26">
        <v>0</v>
      </c>
      <c r="N17" s="26">
        <v>0</v>
      </c>
      <c r="O17" s="26">
        <v>1</v>
      </c>
      <c r="P17" s="26">
        <v>4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5</v>
      </c>
      <c r="V17" s="28">
        <f t="shared" si="1"/>
        <v>109020</v>
      </c>
    </row>
    <row r="18" spans="1:22" x14ac:dyDescent="0.3">
      <c r="A18" s="19" t="s">
        <v>59</v>
      </c>
      <c r="B18" s="19" t="s">
        <v>60</v>
      </c>
      <c r="C18" s="20" t="s">
        <v>61</v>
      </c>
      <c r="D18" s="20">
        <v>2022</v>
      </c>
      <c r="E18" s="21" t="s">
        <v>62</v>
      </c>
      <c r="F18" s="22">
        <v>0</v>
      </c>
      <c r="G18" s="23">
        <v>31920</v>
      </c>
      <c r="H18" s="23">
        <v>56101</v>
      </c>
      <c r="I18" s="23">
        <v>27673</v>
      </c>
      <c r="J18" s="23">
        <v>0</v>
      </c>
      <c r="K18" s="24">
        <v>5000</v>
      </c>
      <c r="L18" s="25" t="s">
        <v>68</v>
      </c>
      <c r="M18" s="26">
        <v>0</v>
      </c>
      <c r="N18" s="26">
        <v>0</v>
      </c>
      <c r="O18" s="26">
        <v>5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5</v>
      </c>
      <c r="V18" s="28">
        <f t="shared" si="1"/>
        <v>120694</v>
      </c>
    </row>
    <row r="19" spans="1:22" x14ac:dyDescent="0.3">
      <c r="A19" s="19" t="s">
        <v>63</v>
      </c>
      <c r="B19" s="19" t="s">
        <v>64</v>
      </c>
      <c r="C19" s="20" t="s">
        <v>65</v>
      </c>
      <c r="D19" s="20">
        <v>2022</v>
      </c>
      <c r="E19" s="21" t="s">
        <v>62</v>
      </c>
      <c r="F19" s="22">
        <v>46692</v>
      </c>
      <c r="G19" s="23">
        <v>38148</v>
      </c>
      <c r="H19" s="23">
        <v>3320</v>
      </c>
      <c r="I19" s="23">
        <v>10784</v>
      </c>
      <c r="J19" s="23">
        <v>0</v>
      </c>
      <c r="K19" s="24">
        <v>9894</v>
      </c>
      <c r="L19" s="25" t="s">
        <v>68</v>
      </c>
      <c r="M19" s="26">
        <v>0</v>
      </c>
      <c r="N19" s="26">
        <v>0</v>
      </c>
      <c r="O19" s="26">
        <v>1</v>
      </c>
      <c r="P19" s="26">
        <v>2</v>
      </c>
      <c r="Q19" s="26">
        <v>1</v>
      </c>
      <c r="R19" s="26">
        <v>0</v>
      </c>
      <c r="S19" s="26">
        <v>0</v>
      </c>
      <c r="T19" s="26">
        <v>0</v>
      </c>
      <c r="U19" s="27">
        <f t="shared" si="0"/>
        <v>4</v>
      </c>
      <c r="V19" s="28">
        <f t="shared" si="1"/>
        <v>108838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</sheetData>
  <autoFilter ref="A8:V8" xr:uid="{5A03917C-60F0-4ABB-8A4A-CFB841B7DA6B}"/>
  <conditionalFormatting sqref="V9:V29">
    <cfRule type="cellIs" dxfId="3" priority="4" operator="lessThan">
      <formula>0</formula>
    </cfRule>
  </conditionalFormatting>
  <conditionalFormatting sqref="V9:V29">
    <cfRule type="expression" dxfId="2" priority="3">
      <formula>#REF!&lt;0</formula>
    </cfRule>
  </conditionalFormatting>
  <conditionalFormatting sqref="D9:D29">
    <cfRule type="expression" dxfId="1" priority="1">
      <formula>OR($D9&gt;2022,AND($D9&lt;2022,$D9&lt;&gt;""))</formula>
    </cfRule>
  </conditionalFormatting>
  <conditionalFormatting sqref="C9:C29">
    <cfRule type="expression" dxfId="0" priority="5">
      <formula>(#REF!&gt;1)</formula>
    </cfRule>
  </conditionalFormatting>
  <dataValidations count="3">
    <dataValidation type="list" allowBlank="1" showInputMessage="1" showErrorMessage="1" sqref="L9:L29" xr:uid="{4FF95809-B635-4360-A120-F39AF5925758}">
      <formula1>"N/A, FMR, Actual Rent"</formula1>
    </dataValidation>
    <dataValidation type="list" allowBlank="1" showInputMessage="1" showErrorMessage="1" sqref="E9:E29" xr:uid="{4A033039-CFD1-41C2-ABA5-05D0052AC545}">
      <formula1>"PH, TH, Joint TH &amp; PH-RRH, HMIS, SSO, TRA, PRA, SRA, S+C/SRO"</formula1>
    </dataValidation>
    <dataValidation allowBlank="1" showErrorMessage="1" sqref="A8:V8" xr:uid="{5A81905F-565B-4D4A-A7C4-E557176337B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2021-03-06T21:40:58Z</dcterms:created>
  <dcterms:modified xsi:type="dcterms:W3CDTF">2021-05-20T14:01:36Z</dcterms:modified>
</cp:coreProperties>
</file>