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A-500\"/>
    </mc:Choice>
  </mc:AlternateContent>
  <xr:revisionPtr revIDLastSave="0" documentId="13_ncr:1_{F08ADF01-FB97-47AA-B1D7-40A52FA5489A}" xr6:coauthVersionLast="46" xr6:coauthVersionMax="46" xr10:uidLastSave="{00000000-0000-0000-0000-000000000000}"/>
  <bookViews>
    <workbookView xWindow="-108" yWindow="-108" windowWidth="27288" windowHeight="17664" xr2:uid="{95C70DD2-97EB-4DA9-8A70-4AE5709DB26F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<sst xmlns="http://schemas.openxmlformats.org/spreadsheetml/2006/main" count="54" uniqueCount="47">
  <si>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</si>
  <si>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</si>
  <si>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</si>
  <si>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</si>
  <si>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</si>
  <si>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</si>
  <si>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</si>
  <si>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</si>
  <si>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</si>
  <si>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</si>
  <si>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</si>
  <si>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</si>
  <si>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</si>
  <si>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</si>
  <si>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</si>
  <si>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</si>
  <si>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</si>
  <si>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</si>
  <si>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</si>
  <si>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</si>
  <si>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</si>
  <si>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</si>
  <si>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</si>
  <si>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</si>
  <si>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</si>
  <si>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</si>
  <si>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</si>
  <si>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</si>
  <si>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VA-514</t>
  </si>
  <si>
    <t>George Washington Regional Commission</t>
  </si>
  <si>
    <t>VA-514 CoC HMIS Renewal FY2019</t>
  </si>
  <si>
    <t>VA0082L3F142013</t>
  </si>
  <si>
    <t/>
  </si>
  <si>
    <t>Richmond</t>
  </si>
  <si>
    <t>Fredericksburg/Spotsylvania, Stafford Counties CoC</t>
  </si>
  <si>
    <t>Micah Ecumenical Ministries</t>
  </si>
  <si>
    <t>FY19-Journey Supportive Housing (FISH)</t>
  </si>
  <si>
    <t>VA0194L3F142008</t>
  </si>
  <si>
    <t>PH</t>
  </si>
  <si>
    <t>FY19-Journey Supportive Housing (FUSE)</t>
  </si>
  <si>
    <t>VA0284L3F142005</t>
  </si>
  <si>
    <t>Empowerhouse</t>
  </si>
  <si>
    <t>PH-RRH Domestic Violence FY 19</t>
  </si>
  <si>
    <t>VA0385D3F142001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</si>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</sst>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8B4A-304F-432F-BE4F-A01FA4789A4F}">
  <sheetPr codeName="Sheet360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44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45</v>
      </c>
      <c r="B5" s="34">
        <f ca="1">SUM(OFFSET(V8,1,0,500,1))</f>
        <v>368159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53980</v>
      </c>
      <c r="K9" s="24">
        <v>1145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2" si="0">SUM(M9:T9)</f>
        <v>0</v>
      </c>
      <c r="V9" s="28">
        <f t="shared" ref="V9:V22" si="1">SUM(F9:K9)</f>
        <v>55125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134521</v>
      </c>
      <c r="G10" s="23">
        <v>0</v>
      </c>
      <c r="H10" s="23">
        <v>37600</v>
      </c>
      <c r="I10" s="23">
        <v>0</v>
      </c>
      <c r="J10" s="23">
        <v>0</v>
      </c>
      <c r="K10" s="24">
        <v>2364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174485</v>
      </c>
    </row>
    <row r="11" spans="1:22" x14ac:dyDescent="0.3">
      <c r="A11" s="19" t="s">
        <v>35</v>
      </c>
      <c r="B11" s="19" t="s">
        <v>39</v>
      </c>
      <c r="C11" s="20" t="s">
        <v>40</v>
      </c>
      <c r="D11" s="20">
        <v>2022</v>
      </c>
      <c r="E11" s="21" t="s">
        <v>38</v>
      </c>
      <c r="F11" s="22">
        <v>81818</v>
      </c>
      <c r="G11" s="23">
        <v>0</v>
      </c>
      <c r="H11" s="23">
        <v>7403</v>
      </c>
      <c r="I11" s="23">
        <v>0</v>
      </c>
      <c r="J11" s="23">
        <v>0</v>
      </c>
      <c r="K11" s="24">
        <v>0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89221</v>
      </c>
    </row>
    <row r="12" spans="1:22" x14ac:dyDescent="0.3">
      <c r="A12" s="19" t="s">
        <v>41</v>
      </c>
      <c r="B12" s="19" t="s">
        <v>42</v>
      </c>
      <c r="C12" s="20" t="s">
        <v>43</v>
      </c>
      <c r="D12" s="20">
        <v>2022</v>
      </c>
      <c r="E12" s="21" t="s">
        <v>38</v>
      </c>
      <c r="F12" s="22">
        <v>0</v>
      </c>
      <c r="G12" s="23">
        <v>42360</v>
      </c>
      <c r="H12" s="23">
        <v>6968</v>
      </c>
      <c r="I12" s="23">
        <v>0</v>
      </c>
      <c r="J12" s="23">
        <v>0</v>
      </c>
      <c r="K12" s="24">
        <v>0</v>
      </c>
      <c r="L12" s="25" t="s">
        <v>46</v>
      </c>
      <c r="M12" s="26">
        <v>0</v>
      </c>
      <c r="N12" s="26">
        <v>0</v>
      </c>
      <c r="O12" s="26">
        <v>0</v>
      </c>
      <c r="P12" s="26">
        <v>2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2</v>
      </c>
      <c r="V12" s="28">
        <f t="shared" si="1"/>
        <v>49328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</sheetData>
  <autoFilter ref="A8:V8" xr:uid="{D94A4C1F-916E-42E4-86AE-20D24EFF5E9D}"/>
  <conditionalFormatting sqref="V9:V22">
    <cfRule type="cellIs" dxfId="3" priority="4" operator="lessThan">
      <formula>0</formula>
    </cfRule>
  </conditionalFormatting>
  <conditionalFormatting sqref="V9:V22">
    <cfRule type="expression" dxfId="2" priority="3">
      <formula>#REF!&lt;0</formula>
    </cfRule>
  </conditionalFormatting>
  <conditionalFormatting sqref="D9:D22">
    <cfRule type="expression" dxfId="1" priority="1">
      <formula>OR($D9&gt;2022,AND($D9&lt;2022,$D9&lt;&gt;""))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B10D3298-FE97-4CCB-83FB-D98D2EC481C7}">
      <formula1>"N/A, FMR, Actual Rent"</formula1>
    </dataValidation>
    <dataValidation type="list" allowBlank="1" showInputMessage="1" showErrorMessage="1" sqref="E9:E22" xr:uid="{076A5EAF-6E71-4A22-B28B-67D8575C6BA4}">
      <formula1>"PH, TH, Joint TH &amp; PH-RRH, HMIS, SSO, TRA, PRA, SRA, S+C/SRO"</formula1>
    </dataValidation>
    <dataValidation allowBlank="1" showErrorMessage="1" sqref="A8:V8" xr:uid="{BC1EFA22-AF6E-4491-A1F5-A191B47F478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2021-03-06T21:40:59Z</dcterms:created>
  <dcterms:modified xsi:type="dcterms:W3CDTF">2021-05-20T14:01:36Z</dcterms:modified>
</cp:coreProperties>
</file>