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VA-500\"/>
    </mc:Choice>
  </mc:AlternateContent>
  <xr:revisionPtr revIDLastSave="0" documentId="13_ncr:1_{34DC528F-A93C-4533-AAA9-A4CC55DE40D5}" xr6:coauthVersionLast="46" xr6:coauthVersionMax="46" xr10:uidLastSave="{00000000-0000-0000-0000-000000000000}"/>
  <bookViews>
    <workbookView xWindow="-108" yWindow="-108" windowWidth="27288" windowHeight="17664" xr2:uid="{FC98381F-AFD7-4D34-9159-EB17EAA484E9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B5" i="1" s="1"/>
  <c r="U10" i="1"/>
  <c r="V9" i="1"/>
  <c r="U9" i="1"/>
</calcChain>
</file>

<file path=xl/sharedStrings.xml><?xml version="1.0" encoding="utf-8"?>
<sst xmlns="http://schemas.openxmlformats.org/spreadsheetml/2006/main" count="69" uniqueCount="57">
  <si>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</si>
  <si>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</si>
  <si>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</si>
  <si>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</si>
  <si>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</si>
  <si>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</si>
  <si>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</si>
  <si>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</si>
  <si>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</si>
  <si>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</si>
  <si>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</si>
  <si>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</si>
  <si>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</si>
  <si>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</si>
  <si>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</si>
  <si>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</si>
  <si>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</si>
  <si>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</si>
  <si>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</si>
  <si>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</si>
  <si>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</si>
  <si>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</si>
  <si>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</si>
  <si>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</si>
  <si>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</si>
  <si>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</si>
  <si>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</si>
  <si>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</si>
  <si>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VA-507</t>
  </si>
  <si>
    <t>Portsmouth Area Resources Coalition, Inc.</t>
  </si>
  <si>
    <t>Single Adult Barrier Reduction Exchange 2(SABRE 2)</t>
  </si>
  <si>
    <t>VA0059L3F072013</t>
  </si>
  <si>
    <t>PH</t>
  </si>
  <si>
    <t/>
  </si>
  <si>
    <t>Richmond</t>
  </si>
  <si>
    <t>Portsmouth CoC</t>
  </si>
  <si>
    <t>Portsmouth Department of Social Services</t>
  </si>
  <si>
    <t>City of Portsmouth Virginia</t>
  </si>
  <si>
    <t>Shelter Plus Care FY 2019</t>
  </si>
  <si>
    <t>VA0061L3F072013</t>
  </si>
  <si>
    <t>Portsmouth Christian Outreach Ministries</t>
  </si>
  <si>
    <t>Transitional Housing</t>
  </si>
  <si>
    <t>VA0067L3F072013</t>
  </si>
  <si>
    <t>TH</t>
  </si>
  <si>
    <t>Chronic Homeless Resource and Opportunity Network  (CHRON)</t>
  </si>
  <si>
    <t>VA0152L3F072009</t>
  </si>
  <si>
    <t>Families Succeed with Housing (FaSH)</t>
  </si>
  <si>
    <t>VA0220L3F072007</t>
  </si>
  <si>
    <t>Virginia Supportive Housing</t>
  </si>
  <si>
    <t>Portsmouth Housing First Renewal FY2019</t>
  </si>
  <si>
    <t>VA0307L3F072004</t>
  </si>
  <si>
    <t>Step up to Responsibility Plus  (SUTR Plus)</t>
  </si>
  <si>
    <t>VA0380L3F072001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</si>
  <si>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</si>
  <si>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</si>
  <si>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Actual Rent</t>
  </si>
  <si>
    <t>City of Portsmouth Department of Social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</si>
</sst>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7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662AF-2155-409D-9CB5-BCF8F339A60D}">
  <sheetPr codeName="Sheet357">
    <pageSetUpPr fitToPage="1"/>
  </sheetPr>
  <dimension ref="A1:V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53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54</v>
      </c>
      <c r="B5" s="34">
        <f ca="1">SUM(OFFSET(V8,1,0,500,1))</f>
        <v>1208239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56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118994</v>
      </c>
      <c r="G9" s="23">
        <v>0</v>
      </c>
      <c r="H9" s="23">
        <v>16805</v>
      </c>
      <c r="I9" s="23">
        <v>5218</v>
      </c>
      <c r="J9" s="23">
        <v>894</v>
      </c>
      <c r="K9" s="24">
        <v>9217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5" si="0">SUM(M9:T9)</f>
        <v>0</v>
      </c>
      <c r="V9" s="28">
        <f t="shared" ref="V9:V25" si="1">SUM(F9:K9)</f>
        <v>151128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469608</v>
      </c>
      <c r="H10" s="23">
        <v>79512</v>
      </c>
      <c r="I10" s="23">
        <v>1</v>
      </c>
      <c r="J10" s="23">
        <v>1200</v>
      </c>
      <c r="K10" s="24">
        <v>0</v>
      </c>
      <c r="L10" s="25" t="s">
        <v>55</v>
      </c>
      <c r="M10" s="26">
        <v>0</v>
      </c>
      <c r="N10" s="26">
        <v>0</v>
      </c>
      <c r="O10" s="26">
        <v>14</v>
      </c>
      <c r="P10" s="26">
        <v>25</v>
      </c>
      <c r="Q10" s="26">
        <v>7</v>
      </c>
      <c r="R10" s="26">
        <v>1</v>
      </c>
      <c r="S10" s="26">
        <v>0</v>
      </c>
      <c r="T10" s="26">
        <v>0</v>
      </c>
      <c r="U10" s="27">
        <f t="shared" si="0"/>
        <v>47</v>
      </c>
      <c r="V10" s="28">
        <f t="shared" si="1"/>
        <v>550321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43</v>
      </c>
      <c r="F11" s="22">
        <v>0</v>
      </c>
      <c r="G11" s="23">
        <v>0</v>
      </c>
      <c r="H11" s="23">
        <v>50000</v>
      </c>
      <c r="I11" s="23">
        <v>25533</v>
      </c>
      <c r="J11" s="23">
        <v>0</v>
      </c>
      <c r="K11" s="24">
        <v>0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75533</v>
      </c>
    </row>
    <row r="12" spans="1:22" x14ac:dyDescent="0.3">
      <c r="A12" s="19" t="s">
        <v>40</v>
      </c>
      <c r="B12" s="19" t="s">
        <v>44</v>
      </c>
      <c r="C12" s="20" t="s">
        <v>45</v>
      </c>
      <c r="D12" s="20">
        <v>2022</v>
      </c>
      <c r="E12" s="21" t="s">
        <v>32</v>
      </c>
      <c r="F12" s="22">
        <v>0</v>
      </c>
      <c r="G12" s="23">
        <v>0</v>
      </c>
      <c r="H12" s="23">
        <v>12884</v>
      </c>
      <c r="I12" s="23">
        <v>34831</v>
      </c>
      <c r="J12" s="23">
        <v>306</v>
      </c>
      <c r="K12" s="24">
        <v>3008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51029</v>
      </c>
    </row>
    <row r="13" spans="1:22" x14ac:dyDescent="0.3">
      <c r="A13" s="19" t="s">
        <v>29</v>
      </c>
      <c r="B13" s="19" t="s">
        <v>46</v>
      </c>
      <c r="C13" s="20" t="s">
        <v>47</v>
      </c>
      <c r="D13" s="20">
        <v>2022</v>
      </c>
      <c r="E13" s="21" t="s">
        <v>32</v>
      </c>
      <c r="F13" s="22">
        <v>32206</v>
      </c>
      <c r="G13" s="23">
        <v>0</v>
      </c>
      <c r="H13" s="23">
        <v>11237</v>
      </c>
      <c r="I13" s="23">
        <v>6901</v>
      </c>
      <c r="J13" s="23">
        <v>1000</v>
      </c>
      <c r="K13" s="24">
        <v>3615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54959</v>
      </c>
    </row>
    <row r="14" spans="1:22" x14ac:dyDescent="0.3">
      <c r="A14" s="19" t="s">
        <v>48</v>
      </c>
      <c r="B14" s="19" t="s">
        <v>49</v>
      </c>
      <c r="C14" s="20" t="s">
        <v>50</v>
      </c>
      <c r="D14" s="20">
        <v>2022</v>
      </c>
      <c r="E14" s="21" t="s">
        <v>32</v>
      </c>
      <c r="F14" s="22">
        <v>0</v>
      </c>
      <c r="G14" s="23">
        <v>137952</v>
      </c>
      <c r="H14" s="23">
        <v>64015</v>
      </c>
      <c r="I14" s="23">
        <v>0</v>
      </c>
      <c r="J14" s="23">
        <v>22085</v>
      </c>
      <c r="K14" s="24">
        <v>16571</v>
      </c>
      <c r="L14" s="25" t="s">
        <v>55</v>
      </c>
      <c r="M14" s="26">
        <v>0</v>
      </c>
      <c r="N14" s="26">
        <v>0</v>
      </c>
      <c r="O14" s="26">
        <v>12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12</v>
      </c>
      <c r="V14" s="28">
        <f t="shared" si="1"/>
        <v>240623</v>
      </c>
    </row>
    <row r="15" spans="1:22" x14ac:dyDescent="0.3">
      <c r="A15" s="19" t="s">
        <v>29</v>
      </c>
      <c r="B15" s="19" t="s">
        <v>51</v>
      </c>
      <c r="C15" s="20" t="s">
        <v>52</v>
      </c>
      <c r="D15" s="20">
        <v>2022</v>
      </c>
      <c r="E15" s="21" t="s">
        <v>32</v>
      </c>
      <c r="F15" s="22">
        <v>54847</v>
      </c>
      <c r="G15" s="23">
        <v>0</v>
      </c>
      <c r="H15" s="23">
        <v>9950</v>
      </c>
      <c r="I15" s="23">
        <v>13531</v>
      </c>
      <c r="J15" s="23">
        <v>1000</v>
      </c>
      <c r="K15" s="24">
        <v>5318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84646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</sheetData>
  <autoFilter ref="A8:V8" xr:uid="{9E3DF388-CEF9-4E99-B094-75870707001C}"/>
  <conditionalFormatting sqref="V15:V25">
    <cfRule type="cellIs" dxfId="6" priority="8" operator="lessThan">
      <formula>0</formula>
    </cfRule>
  </conditionalFormatting>
  <conditionalFormatting sqref="V15:V25">
    <cfRule type="expression" dxfId="5" priority="7">
      <formula>#REF!&lt;0</formula>
    </cfRule>
  </conditionalFormatting>
  <conditionalFormatting sqref="D15:D25">
    <cfRule type="expression" dxfId="4" priority="5">
      <formula>OR($D15&gt;2022,AND($D15&lt;2022,$D15&lt;&gt;""))</formula>
    </cfRule>
  </conditionalFormatting>
  <conditionalFormatting sqref="V9:V14">
    <cfRule type="cellIs" dxfId="3" priority="4" operator="lessThan">
      <formula>0</formula>
    </cfRule>
  </conditionalFormatting>
  <conditionalFormatting sqref="V9:V14">
    <cfRule type="expression" dxfId="2" priority="3">
      <formula>#REF!&lt;0</formula>
    </cfRule>
  </conditionalFormatting>
  <conditionalFormatting sqref="D9:D14">
    <cfRule type="expression" dxfId="1" priority="1">
      <formula>OR($D9&gt;2022,AND($D9&lt;2022,$D9&lt;&gt;""))</formula>
    </cfRule>
  </conditionalFormatting>
  <conditionalFormatting sqref="C9:C25">
    <cfRule type="expression" dxfId="0" priority="9">
      <formula>(#REF!&gt;1)</formula>
    </cfRule>
  </conditionalFormatting>
  <dataValidations count="3">
    <dataValidation type="list" allowBlank="1" showInputMessage="1" showErrorMessage="1" sqref="L9:L25" xr:uid="{410E1152-EC64-42A0-82F5-691F5D465BA3}">
      <formula1>"N/A, FMR, Actual Rent"</formula1>
    </dataValidation>
    <dataValidation type="list" allowBlank="1" showInputMessage="1" showErrorMessage="1" sqref="E9:E25" xr:uid="{0F62B15A-B857-4A4B-8F7F-03DB507ED79B}">
      <formula1>"PH, TH, Joint TH &amp; PH-RRH, HMIS, SSO, TRA, PRA, SRA, S+C/SRO"</formula1>
    </dataValidation>
    <dataValidation allowBlank="1" showErrorMessage="1" sqref="A8:V8" xr:uid="{D373560D-3BE1-44FF-8D11-4A95F8C23AD1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2021-03-06T21:41:00Z</dcterms:created>
  <dcterms:modified xsi:type="dcterms:W3CDTF">2021-05-20T14:01:35Z</dcterms:modified>
</cp:coreProperties>
</file>