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896B636A-2718-473F-894D-C77A9F6B4353}" xr6:coauthVersionLast="46" xr6:coauthVersionMax="46" xr10:uidLastSave="{00000000-0000-0000-0000-000000000000}"/>
  <bookViews>
    <workbookView xWindow="-108" yWindow="-108" windowWidth="27288" windowHeight="17664" xr2:uid="{D5B74AA3-7CDB-496A-81BF-C01C17430BF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<sst xmlns="http://schemas.openxmlformats.org/spreadsheetml/2006/main" count="89" uniqueCount="67">
  <si>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</si>
  <si>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</si>
  <si>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</si>
  <si>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</si>
  <si>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</si>
  <si>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</si>
  <si>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</si>
  <si>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</si>
  <si>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</si>
  <si>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</si>
  <si>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</si>
  <si>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</si>
  <si>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</si>
  <si>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</si>
  <si>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</si>
  <si>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</si>
  <si>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</si>
  <si>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</si>
  <si>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</si>
  <si>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</si>
  <si>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</si>
  <si>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</si>
  <si>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</si>
  <si>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</si>
  <si>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</si>
  <si>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</si>
  <si>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</si>
  <si>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</si>
  <si>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VA-501</t>
  </si>
  <si>
    <t>Virginia Supportive Housing</t>
  </si>
  <si>
    <t>Norfolk Housing First 2 Renewal FY2019</t>
  </si>
  <si>
    <t>VA0015L3F012010</t>
  </si>
  <si>
    <t>PH</t>
  </si>
  <si>
    <t/>
  </si>
  <si>
    <t>Richmond</t>
  </si>
  <si>
    <t>Norfolk, Chesapeake, Suffolk/Isle of Wight, Southampton Counties CoC</t>
  </si>
  <si>
    <t>The Planning Council</t>
  </si>
  <si>
    <t xml:space="preserve">LGBT Life Center </t>
  </si>
  <si>
    <t>CHAP Norfolk Renewal FY2019</t>
  </si>
  <si>
    <t>VA0018L3F012013</t>
  </si>
  <si>
    <t>ForKids,inc.</t>
  </si>
  <si>
    <t>Legacy PSH FY19</t>
  </si>
  <si>
    <t>VA0023L3F012013</t>
  </si>
  <si>
    <t>St. Columba Ecumenical Ministries, Inc.</t>
  </si>
  <si>
    <t>Next Step Transitional Housing</t>
  </si>
  <si>
    <t>VA0024L3F012013</t>
  </si>
  <si>
    <t>TH</t>
  </si>
  <si>
    <t>City of Norfolk</t>
  </si>
  <si>
    <t>Shelter Plus Care FY 19</t>
  </si>
  <si>
    <t>VA0026L3F012013</t>
  </si>
  <si>
    <t>FY2019 SVHC Shelterlink</t>
  </si>
  <si>
    <t>VA0027L3F012013</t>
  </si>
  <si>
    <t>Norfolk Housing First 3 Renewal FY2019</t>
  </si>
  <si>
    <t>VA0137L3F012012</t>
  </si>
  <si>
    <t>LEAP Rapid Re-Housing Consolidated Application FY19</t>
  </si>
  <si>
    <t>VA0246L3F012006</t>
  </si>
  <si>
    <t>Elizabeth Place PSH FY19</t>
  </si>
  <si>
    <t>VA0263L3F012005</t>
  </si>
  <si>
    <t>Regional Housing Crisis Hotline Coordinated Assessment FY19</t>
  </si>
  <si>
    <t>VA0281L3F012005</t>
  </si>
  <si>
    <t>SSO</t>
  </si>
  <si>
    <t>Bridge Rapid Re-Housing FY19</t>
  </si>
  <si>
    <t>VA0330L3F012003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</si>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</sst>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A578-961D-43D7-8531-9D2519C2A21B}">
  <sheetPr codeName="Sheet352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64</v>
      </c>
      <c r="B5" s="34">
        <f ca="1">SUM(OFFSET(V8,1,0,500,1))</f>
        <v>3726293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358080</v>
      </c>
      <c r="H9" s="23">
        <v>172024</v>
      </c>
      <c r="I9" s="23">
        <v>0</v>
      </c>
      <c r="J9" s="23">
        <v>34300</v>
      </c>
      <c r="K9" s="24">
        <v>41181</v>
      </c>
      <c r="L9" s="25" t="s">
        <v>66</v>
      </c>
      <c r="M9" s="26">
        <v>0</v>
      </c>
      <c r="N9" s="26">
        <v>0</v>
      </c>
      <c r="O9" s="26">
        <v>40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9" si="0">SUM(M9:T9)</f>
        <v>40</v>
      </c>
      <c r="V9" s="28">
        <f t="shared" ref="V9:V29" si="1">SUM(F9:K9)</f>
        <v>605585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281799</v>
      </c>
      <c r="G10" s="23">
        <v>0</v>
      </c>
      <c r="H10" s="23">
        <v>57600</v>
      </c>
      <c r="I10" s="23">
        <v>16892</v>
      </c>
      <c r="J10" s="23">
        <v>3153</v>
      </c>
      <c r="K10" s="24">
        <v>34145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393589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237285</v>
      </c>
      <c r="G11" s="23">
        <v>0</v>
      </c>
      <c r="H11" s="23">
        <v>161002</v>
      </c>
      <c r="I11" s="23">
        <v>97547</v>
      </c>
      <c r="J11" s="23">
        <v>6600</v>
      </c>
      <c r="K11" s="24">
        <v>32409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534843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0</v>
      </c>
      <c r="H12" s="23">
        <v>53412</v>
      </c>
      <c r="I12" s="23">
        <v>42977</v>
      </c>
      <c r="J12" s="23">
        <v>696</v>
      </c>
      <c r="K12" s="24">
        <v>6747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103832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32</v>
      </c>
      <c r="F13" s="22">
        <v>0</v>
      </c>
      <c r="G13" s="23">
        <v>470460</v>
      </c>
      <c r="H13" s="23">
        <v>70464</v>
      </c>
      <c r="I13" s="23">
        <v>0</v>
      </c>
      <c r="J13" s="23">
        <v>0</v>
      </c>
      <c r="K13" s="24">
        <v>35914</v>
      </c>
      <c r="L13" s="25" t="s">
        <v>66</v>
      </c>
      <c r="M13" s="26">
        <v>0</v>
      </c>
      <c r="N13" s="26">
        <v>0</v>
      </c>
      <c r="O13" s="26">
        <v>47</v>
      </c>
      <c r="P13" s="26">
        <v>2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50</v>
      </c>
      <c r="V13" s="28">
        <f t="shared" si="1"/>
        <v>576838</v>
      </c>
    </row>
    <row r="14" spans="1:22" x14ac:dyDescent="0.3">
      <c r="A14" s="19" t="s">
        <v>36</v>
      </c>
      <c r="B14" s="19" t="s">
        <v>50</v>
      </c>
      <c r="C14" s="20" t="s">
        <v>51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118224</v>
      </c>
      <c r="K14" s="24">
        <v>3608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121832</v>
      </c>
    </row>
    <row r="15" spans="1:22" x14ac:dyDescent="0.3">
      <c r="A15" s="19" t="s">
        <v>29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285516</v>
      </c>
      <c r="H15" s="23">
        <v>102032</v>
      </c>
      <c r="I15" s="23">
        <v>0</v>
      </c>
      <c r="J15" s="23">
        <v>21055</v>
      </c>
      <c r="K15" s="24">
        <v>29712</v>
      </c>
      <c r="L15" s="25" t="s">
        <v>66</v>
      </c>
      <c r="M15" s="26">
        <v>0</v>
      </c>
      <c r="N15" s="26">
        <v>0</v>
      </c>
      <c r="O15" s="26">
        <v>33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33</v>
      </c>
      <c r="V15" s="28">
        <f t="shared" si="1"/>
        <v>438315</v>
      </c>
    </row>
    <row r="16" spans="1:22" x14ac:dyDescent="0.3">
      <c r="A16" s="19" t="s">
        <v>40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389820</v>
      </c>
      <c r="H16" s="23">
        <v>164440</v>
      </c>
      <c r="I16" s="23">
        <v>0</v>
      </c>
      <c r="J16" s="23">
        <v>5965</v>
      </c>
      <c r="K16" s="24">
        <v>39250</v>
      </c>
      <c r="L16" s="25" t="s">
        <v>65</v>
      </c>
      <c r="M16" s="26">
        <v>0</v>
      </c>
      <c r="N16" s="26">
        <v>0</v>
      </c>
      <c r="O16" s="26">
        <v>11</v>
      </c>
      <c r="P16" s="26">
        <v>19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30</v>
      </c>
      <c r="V16" s="28">
        <f t="shared" si="1"/>
        <v>599475</v>
      </c>
    </row>
    <row r="17" spans="1:22" x14ac:dyDescent="0.3">
      <c r="A17" s="19" t="s">
        <v>40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0</v>
      </c>
      <c r="H17" s="23">
        <v>43643</v>
      </c>
      <c r="I17" s="23">
        <v>53292</v>
      </c>
      <c r="J17" s="23">
        <v>5000</v>
      </c>
      <c r="K17" s="24">
        <v>6920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108855</v>
      </c>
    </row>
    <row r="18" spans="1:22" x14ac:dyDescent="0.3">
      <c r="A18" s="19" t="s">
        <v>40</v>
      </c>
      <c r="B18" s="19" t="s">
        <v>58</v>
      </c>
      <c r="C18" s="20" t="s">
        <v>59</v>
      </c>
      <c r="D18" s="20">
        <v>2022</v>
      </c>
      <c r="E18" s="21" t="s">
        <v>60</v>
      </c>
      <c r="F18" s="22">
        <v>0</v>
      </c>
      <c r="G18" s="23">
        <v>0</v>
      </c>
      <c r="H18" s="23">
        <v>138012</v>
      </c>
      <c r="I18" s="23">
        <v>0</v>
      </c>
      <c r="J18" s="23">
        <v>0</v>
      </c>
      <c r="K18" s="24">
        <v>9661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147673</v>
      </c>
    </row>
    <row r="19" spans="1:22" x14ac:dyDescent="0.3">
      <c r="A19" s="19" t="s">
        <v>40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69984</v>
      </c>
      <c r="H19" s="23">
        <v>16479</v>
      </c>
      <c r="I19" s="23">
        <v>0</v>
      </c>
      <c r="J19" s="23">
        <v>1800</v>
      </c>
      <c r="K19" s="24">
        <v>7193</v>
      </c>
      <c r="L19" s="25" t="s">
        <v>65</v>
      </c>
      <c r="M19" s="26">
        <v>0</v>
      </c>
      <c r="N19" s="26">
        <v>0</v>
      </c>
      <c r="O19" s="26">
        <v>6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6</v>
      </c>
      <c r="V19" s="28">
        <f t="shared" si="1"/>
        <v>95456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D6A90F40-3843-4D7D-8230-2BF79DDD4482}"/>
  <conditionalFormatting sqref="V9:V29">
    <cfRule type="cellIs" dxfId="3" priority="4" operator="lessThan">
      <formula>0</formula>
    </cfRule>
  </conditionalFormatting>
  <conditionalFormatting sqref="V9:V29">
    <cfRule type="expression" dxfId="2" priority="3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4CB8EB24-46F6-480A-A813-3EA8B5E1F4C9}">
      <formula1>"N/A, FMR, Actual Rent"</formula1>
    </dataValidation>
    <dataValidation type="list" allowBlank="1" showInputMessage="1" showErrorMessage="1" sqref="E9:E29" xr:uid="{94F8E4BB-AB4A-4319-8619-C61AB58DC6F8}">
      <formula1>"PH, TH, Joint TH &amp; PH-RRH, HMIS, SSO, TRA, PRA, SRA, S+C/SRO"</formula1>
    </dataValidation>
    <dataValidation allowBlank="1" showErrorMessage="1" sqref="A8:V8" xr:uid="{4F7B7A3D-E28A-4F06-AEB4-C04CCC08BE0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2021-03-06T21:41:02Z</dcterms:created>
  <dcterms:modified xsi:type="dcterms:W3CDTF">2021-05-20T14:01:34Z</dcterms:modified>
</cp:coreProperties>
</file>