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VA-500\"/>
    </mc:Choice>
  </mc:AlternateContent>
  <xr:revisionPtr revIDLastSave="0" documentId="13_ncr:1_{BC7E336E-8B28-4E80-B3D8-80A96CCDE0B7}" xr6:coauthVersionLast="46" xr6:coauthVersionMax="46" xr10:uidLastSave="{00000000-0000-0000-0000-000000000000}"/>
  <bookViews>
    <workbookView xWindow="-108" yWindow="-108" windowWidth="27288" windowHeight="17664" xr2:uid="{A9B24CC4-3027-4D49-9084-F3B5152A9723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0" i="1" l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<sst xmlns="http://schemas.openxmlformats.org/spreadsheetml/2006/main" count="94" uniqueCount="68">
  <si>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</si>
  <si>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</si>
  <si>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</si>
  <si>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</si>
  <si>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</si>
  <si>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</si>
  <si>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</si>
  <si>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</si>
  <si>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</si>
  <si>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</si>
  <si>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</si>
  <si>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</si>
  <si>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</si>
  <si>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</si>
  <si>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</si>
  <si>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</si>
  <si>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</si>
  <si>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</si>
  <si>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</si>
  <si>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</si>
  <si>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</si>
  <si>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</si>
  <si>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</si>
  <si>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</si>
  <si>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</si>
  <si>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</si>
  <si>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</si>
  <si>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</si>
  <si>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VA-500</t>
  </si>
  <si>
    <t>Emergency Shelter, Inc. DBA HomeAgain</t>
  </si>
  <si>
    <t>HomeAgain RRH (InRich &amp; Family)</t>
  </si>
  <si>
    <t>VA0005L3F002013</t>
  </si>
  <si>
    <t>PH</t>
  </si>
  <si>
    <t/>
  </si>
  <si>
    <t>Richmond</t>
  </si>
  <si>
    <t>Richmond/Henrico, Chesterfield, Hanover Counties CoC</t>
  </si>
  <si>
    <t>Homeward</t>
  </si>
  <si>
    <t>Virginia Supportive Housing</t>
  </si>
  <si>
    <t>Richmond Housing First 3 Renewal FY2019</t>
  </si>
  <si>
    <t>VA0010L3F002013</t>
  </si>
  <si>
    <t>Richmond HomeLink 1 Consolidated Renewal FY2019</t>
  </si>
  <si>
    <t>VA0167L3F002009</t>
  </si>
  <si>
    <t>Permanent Supportive Housing</t>
  </si>
  <si>
    <t>VA0188L3F002009</t>
  </si>
  <si>
    <t>St. Joseph's Villa</t>
  </si>
  <si>
    <t>FY19 RIC RRH Renewal</t>
  </si>
  <si>
    <t>VA0229L3F002007</t>
  </si>
  <si>
    <t>Housing Families First</t>
  </si>
  <si>
    <t>FY19 Building Neighbors Rapid Re-Housing</t>
  </si>
  <si>
    <t>VA0244L3F002006</t>
  </si>
  <si>
    <t>Richmond Behavioral Health Authority</t>
  </si>
  <si>
    <t>RBHA Home Connect Renewal 2019</t>
  </si>
  <si>
    <t>VA0261L3F002005</t>
  </si>
  <si>
    <t>HCIS Richmond FY2019</t>
  </si>
  <si>
    <t>VA0293L3F002004</t>
  </si>
  <si>
    <t>Coordinated Entry System FY2019</t>
  </si>
  <si>
    <t>VA0294L3F002004</t>
  </si>
  <si>
    <t>SSO</t>
  </si>
  <si>
    <t>Richmond Housing First 1 Renewal FY2019</t>
  </si>
  <si>
    <t>VA0295L3F002004</t>
  </si>
  <si>
    <t>Richmond Housing First 2 Renewal FY2019</t>
  </si>
  <si>
    <t>VA0327L3F002003</t>
  </si>
  <si>
    <t>Coordinated Entry Outreach Access Point FY2019</t>
  </si>
  <si>
    <t>VA0372L3F002001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</si>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</sst>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BD3AD-37AC-4156-B356-55418065A4C6}">
  <sheetPr codeName="Sheet351">
    <pageSetUpPr fitToPage="1"/>
  </sheetPr>
  <dimension ref="A1:V30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64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65</v>
      </c>
      <c r="B5" s="34">
        <f ca="1">SUM(OFFSET(V8,1,0,500,1))</f>
        <v>4943293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195384</v>
      </c>
      <c r="H9" s="23">
        <v>103545</v>
      </c>
      <c r="I9" s="23">
        <v>0</v>
      </c>
      <c r="J9" s="23">
        <v>0</v>
      </c>
      <c r="K9" s="24">
        <v>23910</v>
      </c>
      <c r="L9" s="25" t="s">
        <v>66</v>
      </c>
      <c r="M9" s="26">
        <v>0</v>
      </c>
      <c r="N9" s="26">
        <v>0</v>
      </c>
      <c r="O9" s="26">
        <v>0</v>
      </c>
      <c r="P9" s="26">
        <v>14</v>
      </c>
      <c r="Q9" s="26">
        <v>0</v>
      </c>
      <c r="R9" s="26">
        <v>0</v>
      </c>
      <c r="S9" s="26">
        <v>0</v>
      </c>
      <c r="T9" s="26">
        <v>0</v>
      </c>
      <c r="U9" s="27">
        <f t="shared" ref="U9:U30" si="0">SUM(M9:T9)</f>
        <v>14</v>
      </c>
      <c r="V9" s="28">
        <f t="shared" ref="V9:V30" si="1">SUM(F9:K9)</f>
        <v>322839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32</v>
      </c>
      <c r="F10" s="22">
        <v>0</v>
      </c>
      <c r="G10" s="23">
        <v>790680</v>
      </c>
      <c r="H10" s="23">
        <v>0</v>
      </c>
      <c r="I10" s="23">
        <v>0</v>
      </c>
      <c r="J10" s="23">
        <v>0</v>
      </c>
      <c r="K10" s="24">
        <v>55230</v>
      </c>
      <c r="L10" s="25" t="s">
        <v>67</v>
      </c>
      <c r="M10" s="26">
        <v>0</v>
      </c>
      <c r="N10" s="26">
        <v>1</v>
      </c>
      <c r="O10" s="26">
        <v>48</v>
      </c>
      <c r="P10" s="26">
        <v>20</v>
      </c>
      <c r="Q10" s="26">
        <v>15</v>
      </c>
      <c r="R10" s="26">
        <v>2</v>
      </c>
      <c r="S10" s="26">
        <v>0</v>
      </c>
      <c r="T10" s="26">
        <v>0</v>
      </c>
      <c r="U10" s="27">
        <f t="shared" si="0"/>
        <v>86</v>
      </c>
      <c r="V10" s="28">
        <f t="shared" si="1"/>
        <v>845910</v>
      </c>
    </row>
    <row r="11" spans="1:22" x14ac:dyDescent="0.3">
      <c r="A11" s="19" t="s">
        <v>37</v>
      </c>
      <c r="B11" s="19" t="s">
        <v>40</v>
      </c>
      <c r="C11" s="20" t="s">
        <v>41</v>
      </c>
      <c r="D11" s="20">
        <v>2022</v>
      </c>
      <c r="E11" s="21" t="s">
        <v>32</v>
      </c>
      <c r="F11" s="22">
        <v>0</v>
      </c>
      <c r="G11" s="23">
        <v>913152</v>
      </c>
      <c r="H11" s="23">
        <v>472726</v>
      </c>
      <c r="I11" s="23">
        <v>0</v>
      </c>
      <c r="J11" s="23">
        <v>8542</v>
      </c>
      <c r="K11" s="24">
        <v>96003</v>
      </c>
      <c r="L11" s="25" t="s">
        <v>67</v>
      </c>
      <c r="M11" s="26">
        <v>0</v>
      </c>
      <c r="N11" s="26">
        <v>0</v>
      </c>
      <c r="O11" s="26">
        <v>82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7">
        <f t="shared" si="0"/>
        <v>82</v>
      </c>
      <c r="V11" s="28">
        <f t="shared" si="1"/>
        <v>1490423</v>
      </c>
    </row>
    <row r="12" spans="1:22" x14ac:dyDescent="0.3">
      <c r="A12" s="19" t="s">
        <v>29</v>
      </c>
      <c r="B12" s="19" t="s">
        <v>42</v>
      </c>
      <c r="C12" s="20" t="s">
        <v>43</v>
      </c>
      <c r="D12" s="20">
        <v>2022</v>
      </c>
      <c r="E12" s="21" t="s">
        <v>32</v>
      </c>
      <c r="F12" s="22">
        <v>228656</v>
      </c>
      <c r="G12" s="23">
        <v>0</v>
      </c>
      <c r="H12" s="23">
        <v>90990</v>
      </c>
      <c r="I12" s="23">
        <v>40807</v>
      </c>
      <c r="J12" s="23">
        <v>0</v>
      </c>
      <c r="K12" s="24">
        <v>23096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383549</v>
      </c>
    </row>
    <row r="13" spans="1:22" x14ac:dyDescent="0.3">
      <c r="A13" s="19" t="s">
        <v>44</v>
      </c>
      <c r="B13" s="19" t="s">
        <v>45</v>
      </c>
      <c r="C13" s="20" t="s">
        <v>46</v>
      </c>
      <c r="D13" s="20">
        <v>2022</v>
      </c>
      <c r="E13" s="21" t="s">
        <v>32</v>
      </c>
      <c r="F13" s="22">
        <v>0</v>
      </c>
      <c r="G13" s="23">
        <v>123276</v>
      </c>
      <c r="H13" s="23">
        <v>179000</v>
      </c>
      <c r="I13" s="23">
        <v>0</v>
      </c>
      <c r="J13" s="23">
        <v>9584</v>
      </c>
      <c r="K13" s="24">
        <v>12784</v>
      </c>
      <c r="L13" s="25" t="s">
        <v>66</v>
      </c>
      <c r="M13" s="26">
        <v>1</v>
      </c>
      <c r="N13" s="26">
        <v>3</v>
      </c>
      <c r="O13" s="26">
        <v>3</v>
      </c>
      <c r="P13" s="26">
        <v>3</v>
      </c>
      <c r="Q13" s="26">
        <v>0</v>
      </c>
      <c r="R13" s="26">
        <v>0</v>
      </c>
      <c r="S13" s="26">
        <v>0</v>
      </c>
      <c r="T13" s="26">
        <v>0</v>
      </c>
      <c r="U13" s="27">
        <f t="shared" si="0"/>
        <v>10</v>
      </c>
      <c r="V13" s="28">
        <f t="shared" si="1"/>
        <v>324644</v>
      </c>
    </row>
    <row r="14" spans="1:22" x14ac:dyDescent="0.3">
      <c r="A14" s="19" t="s">
        <v>47</v>
      </c>
      <c r="B14" s="19" t="s">
        <v>48</v>
      </c>
      <c r="C14" s="20" t="s">
        <v>49</v>
      </c>
      <c r="D14" s="20">
        <v>2022</v>
      </c>
      <c r="E14" s="21" t="s">
        <v>32</v>
      </c>
      <c r="F14" s="22">
        <v>0</v>
      </c>
      <c r="G14" s="23">
        <v>135480</v>
      </c>
      <c r="H14" s="23">
        <v>109132</v>
      </c>
      <c r="I14" s="23">
        <v>0</v>
      </c>
      <c r="J14" s="23">
        <v>0</v>
      </c>
      <c r="K14" s="24">
        <v>16439</v>
      </c>
      <c r="L14" s="25" t="s">
        <v>66</v>
      </c>
      <c r="M14" s="26">
        <v>0</v>
      </c>
      <c r="N14" s="26">
        <v>0</v>
      </c>
      <c r="O14" s="26">
        <v>5</v>
      </c>
      <c r="P14" s="26">
        <v>4</v>
      </c>
      <c r="Q14" s="26">
        <v>1</v>
      </c>
      <c r="R14" s="26">
        <v>0</v>
      </c>
      <c r="S14" s="26">
        <v>0</v>
      </c>
      <c r="T14" s="26">
        <v>0</v>
      </c>
      <c r="U14" s="27">
        <f t="shared" si="0"/>
        <v>10</v>
      </c>
      <c r="V14" s="28">
        <f t="shared" si="1"/>
        <v>261051</v>
      </c>
    </row>
    <row r="15" spans="1:22" x14ac:dyDescent="0.3">
      <c r="A15" s="19" t="s">
        <v>50</v>
      </c>
      <c r="B15" s="19" t="s">
        <v>51</v>
      </c>
      <c r="C15" s="20" t="s">
        <v>52</v>
      </c>
      <c r="D15" s="20">
        <v>2022</v>
      </c>
      <c r="E15" s="21" t="s">
        <v>32</v>
      </c>
      <c r="F15" s="22">
        <v>0</v>
      </c>
      <c r="G15" s="23">
        <v>183600</v>
      </c>
      <c r="H15" s="23">
        <v>63000</v>
      </c>
      <c r="I15" s="23">
        <v>0</v>
      </c>
      <c r="J15" s="23">
        <v>5600</v>
      </c>
      <c r="K15" s="24">
        <v>20000</v>
      </c>
      <c r="L15" s="25" t="s">
        <v>66</v>
      </c>
      <c r="M15" s="26">
        <v>0</v>
      </c>
      <c r="N15" s="26">
        <v>0</v>
      </c>
      <c r="O15" s="26">
        <v>15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7">
        <f t="shared" si="0"/>
        <v>15</v>
      </c>
      <c r="V15" s="28">
        <f t="shared" si="1"/>
        <v>272200</v>
      </c>
    </row>
    <row r="16" spans="1:22" x14ac:dyDescent="0.3">
      <c r="A16" s="19" t="s">
        <v>36</v>
      </c>
      <c r="B16" s="19" t="s">
        <v>53</v>
      </c>
      <c r="C16" s="20" t="s">
        <v>54</v>
      </c>
      <c r="D16" s="20">
        <v>2022</v>
      </c>
      <c r="E16" s="21" t="s">
        <v>15</v>
      </c>
      <c r="F16" s="22">
        <v>0</v>
      </c>
      <c r="G16" s="23">
        <v>0</v>
      </c>
      <c r="H16" s="23">
        <v>0</v>
      </c>
      <c r="I16" s="23">
        <v>0</v>
      </c>
      <c r="J16" s="23">
        <v>47000</v>
      </c>
      <c r="K16" s="24">
        <v>3000</v>
      </c>
      <c r="L16" s="25" t="s">
        <v>33</v>
      </c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50000</v>
      </c>
    </row>
    <row r="17" spans="1:22" x14ac:dyDescent="0.3">
      <c r="A17" s="19" t="s">
        <v>36</v>
      </c>
      <c r="B17" s="19" t="s">
        <v>55</v>
      </c>
      <c r="C17" s="20" t="s">
        <v>56</v>
      </c>
      <c r="D17" s="20">
        <v>2022</v>
      </c>
      <c r="E17" s="21" t="s">
        <v>57</v>
      </c>
      <c r="F17" s="22">
        <v>0</v>
      </c>
      <c r="G17" s="23">
        <v>0</v>
      </c>
      <c r="H17" s="23">
        <v>143850</v>
      </c>
      <c r="I17" s="23">
        <v>0</v>
      </c>
      <c r="J17" s="23">
        <v>0</v>
      </c>
      <c r="K17" s="24">
        <v>5900</v>
      </c>
      <c r="L17" s="25" t="s">
        <v>33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149750</v>
      </c>
    </row>
    <row r="18" spans="1:22" x14ac:dyDescent="0.3">
      <c r="A18" s="19" t="s">
        <v>37</v>
      </c>
      <c r="B18" s="19" t="s">
        <v>58</v>
      </c>
      <c r="C18" s="20" t="s">
        <v>59</v>
      </c>
      <c r="D18" s="20">
        <v>2022</v>
      </c>
      <c r="E18" s="21" t="s">
        <v>32</v>
      </c>
      <c r="F18" s="22">
        <v>0</v>
      </c>
      <c r="G18" s="23">
        <v>395280</v>
      </c>
      <c r="H18" s="23">
        <v>148272</v>
      </c>
      <c r="I18" s="23">
        <v>0</v>
      </c>
      <c r="J18" s="23">
        <v>2813</v>
      </c>
      <c r="K18" s="24">
        <v>37905</v>
      </c>
      <c r="L18" s="25" t="s">
        <v>67</v>
      </c>
      <c r="M18" s="26">
        <v>0</v>
      </c>
      <c r="N18" s="26">
        <v>0</v>
      </c>
      <c r="O18" s="26">
        <v>36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7">
        <f t="shared" si="0"/>
        <v>36</v>
      </c>
      <c r="V18" s="28">
        <f t="shared" si="1"/>
        <v>584270</v>
      </c>
    </row>
    <row r="19" spans="1:22" x14ac:dyDescent="0.3">
      <c r="A19" s="19" t="s">
        <v>37</v>
      </c>
      <c r="B19" s="19" t="s">
        <v>60</v>
      </c>
      <c r="C19" s="20" t="s">
        <v>61</v>
      </c>
      <c r="D19" s="20">
        <v>2022</v>
      </c>
      <c r="E19" s="21" t="s">
        <v>32</v>
      </c>
      <c r="F19" s="22">
        <v>0</v>
      </c>
      <c r="G19" s="23">
        <v>131184</v>
      </c>
      <c r="H19" s="23">
        <v>53088</v>
      </c>
      <c r="I19" s="23">
        <v>0</v>
      </c>
      <c r="J19" s="23">
        <v>1000</v>
      </c>
      <c r="K19" s="24">
        <v>12905</v>
      </c>
      <c r="L19" s="25" t="s">
        <v>67</v>
      </c>
      <c r="M19" s="26">
        <v>0</v>
      </c>
      <c r="N19" s="26">
        <v>0</v>
      </c>
      <c r="O19" s="26">
        <v>12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7">
        <f t="shared" si="0"/>
        <v>12</v>
      </c>
      <c r="V19" s="28">
        <f t="shared" si="1"/>
        <v>198177</v>
      </c>
    </row>
    <row r="20" spans="1:22" x14ac:dyDescent="0.3">
      <c r="A20" s="19" t="s">
        <v>36</v>
      </c>
      <c r="B20" s="19" t="s">
        <v>62</v>
      </c>
      <c r="C20" s="20" t="s">
        <v>63</v>
      </c>
      <c r="D20" s="20">
        <v>2022</v>
      </c>
      <c r="E20" s="21" t="s">
        <v>57</v>
      </c>
      <c r="F20" s="22">
        <v>0</v>
      </c>
      <c r="G20" s="23">
        <v>0</v>
      </c>
      <c r="H20" s="23">
        <v>58965</v>
      </c>
      <c r="I20" s="23">
        <v>0</v>
      </c>
      <c r="J20" s="23">
        <v>0</v>
      </c>
      <c r="K20" s="24">
        <v>1515</v>
      </c>
      <c r="L20" s="25" t="s">
        <v>33</v>
      </c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60480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0</v>
      </c>
    </row>
  </sheetData>
  <autoFilter ref="A8:V8" xr:uid="{3D16D567-60C3-4F37-80DB-DA386218D4AB}"/>
  <conditionalFormatting sqref="V9:V30">
    <cfRule type="cellIs" dxfId="3" priority="4" operator="lessThan">
      <formula>0</formula>
    </cfRule>
  </conditionalFormatting>
  <conditionalFormatting sqref="V9:V30">
    <cfRule type="expression" dxfId="2" priority="3">
      <formula>#REF!&lt;0</formula>
    </cfRule>
  </conditionalFormatting>
  <conditionalFormatting sqref="D9:D30">
    <cfRule type="expression" dxfId="1" priority="1">
      <formula>OR($D9&gt;2022,AND($D9&lt;2022,$D9&lt;&gt;""))</formula>
    </cfRule>
  </conditionalFormatting>
  <conditionalFormatting sqref="C9:C30">
    <cfRule type="expression" dxfId="0" priority="5">
      <formula>(#REF!&gt;1)</formula>
    </cfRule>
  </conditionalFormatting>
  <dataValidations count="3">
    <dataValidation type="list" allowBlank="1" showInputMessage="1" showErrorMessage="1" sqref="L9:L30" xr:uid="{972733F6-C146-422B-B47C-ADC59DF6242F}">
      <formula1>"N/A, FMR, Actual Rent"</formula1>
    </dataValidation>
    <dataValidation type="list" allowBlank="1" showInputMessage="1" showErrorMessage="1" sqref="E9:E30" xr:uid="{630354C2-363D-4356-A699-E303634C3939}">
      <formula1>"PH, TH, Joint TH &amp; PH-RRH, HMIS, SSO, TRA, PRA, SRA, S+C/SRO"</formula1>
    </dataValidation>
    <dataValidation allowBlank="1" showErrorMessage="1" sqref="A8:V8" xr:uid="{D0C42E15-032A-4618-8293-081F64CB634E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2021-03-06T21:41:03Z</dcterms:created>
  <dcterms:modified xsi:type="dcterms:W3CDTF">2021-05-20T14:01:34Z</dcterms:modified>
</cp:coreProperties>
</file>