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UT-500\"/>
    </mc:Choice>
  </mc:AlternateContent>
  <xr:revisionPtr revIDLastSave="0" documentId="13_ncr:1_{6588B558-72AB-4283-9EC8-9A895933370B}" xr6:coauthVersionLast="46" xr6:coauthVersionMax="46" xr10:uidLastSave="{00000000-0000-0000-0000-000000000000}"/>
  <bookViews>
    <workbookView xWindow="-108" yWindow="-108" windowWidth="27288" windowHeight="17664" xr2:uid="{050077F5-4883-4C56-95D2-53402585905B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7" i="1" l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<sst xmlns="http://schemas.openxmlformats.org/spreadsheetml/2006/main" count="79" uniqueCount="63">
  <si>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</si>
  <si>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</si>
  <si>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</si>
  <si>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</si>
  <si>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</si>
  <si>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</si>
  <si>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</si>
  <si>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</si>
  <si>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</si>
  <si>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</si>
  <si>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</si>
  <si>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</si>
  <si>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</si>
  <si>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</si>
  <si>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</si>
  <si>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</si>
  <si>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</si>
  <si>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</si>
  <si>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</si>
  <si>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</si>
  <si>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</si>
  <si>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</si>
  <si>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</si>
  <si>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</si>
  <si>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</si>
  <si>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</si>
  <si>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</si>
  <si>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</si>
  <si>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UT-504</t>
  </si>
  <si>
    <t>Housing Authority of Utah County</t>
  </si>
  <si>
    <t>HAUC Renewal 2019</t>
  </si>
  <si>
    <t>UT0023L8T042013</t>
  </si>
  <si>
    <t>PH</t>
  </si>
  <si>
    <t/>
  </si>
  <si>
    <t>Denver</t>
  </si>
  <si>
    <t>Provo/Mountainland CoC</t>
  </si>
  <si>
    <t>United Way of Utah County</t>
  </si>
  <si>
    <t>Provo City Housing Authority</t>
  </si>
  <si>
    <t>PH Rental Assistance Renewal 2019</t>
  </si>
  <si>
    <t>UT0024L8T042013</t>
  </si>
  <si>
    <t>PSH Leasing 2019</t>
  </si>
  <si>
    <t>UT0122L8T042004</t>
  </si>
  <si>
    <t>Community Action Services and Food Bank, Inc.</t>
  </si>
  <si>
    <t>RRH For Homeless Persons FY2019</t>
  </si>
  <si>
    <t>UT0129L8T042005</t>
  </si>
  <si>
    <t>Utah Department of Workforce Services</t>
  </si>
  <si>
    <t>DWS Mountainland HMIS FY2019</t>
  </si>
  <si>
    <t>UT0139L8T042004</t>
  </si>
  <si>
    <t>Community Action Services</t>
  </si>
  <si>
    <t>Homeless Youth RRH II 2016</t>
  </si>
  <si>
    <t>UT0140L8T041600</t>
  </si>
  <si>
    <t>Center for Women and Children in Crisis, Inc.</t>
  </si>
  <si>
    <t>Rapid Rehousing for Survivors of Domestic Violence</t>
  </si>
  <si>
    <t>UT0153L8T042002</t>
  </si>
  <si>
    <t>Supplemental Rapid Rehousing for Survivors of Domestic Violence</t>
  </si>
  <si>
    <t>UT0161L8T042001</t>
  </si>
  <si>
    <t>Transitional Housing Services for Survivors of Domestic Violence</t>
  </si>
  <si>
    <t>UT0163D8T042001</t>
  </si>
  <si>
    <t>Joint TH &amp; PH-RRH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</si>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</sst>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7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FD3C9-CCE0-4631-9DD5-6395E13FFF6A}">
  <sheetPr codeName="Sheet350">
    <pageSetUpPr fitToPage="1"/>
  </sheetPr>
  <dimension ref="A1:V2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59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60</v>
      </c>
      <c r="B5" s="34">
        <f ca="1">SUM(OFFSET(V8,1,0,500,1))</f>
        <v>1490751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374208</v>
      </c>
      <c r="H9" s="23">
        <v>0</v>
      </c>
      <c r="I9" s="23">
        <v>0</v>
      </c>
      <c r="J9" s="23">
        <v>0</v>
      </c>
      <c r="K9" s="24">
        <v>31999</v>
      </c>
      <c r="L9" s="25" t="s">
        <v>62</v>
      </c>
      <c r="M9" s="26">
        <v>0</v>
      </c>
      <c r="N9" s="26">
        <v>0</v>
      </c>
      <c r="O9" s="26">
        <v>36</v>
      </c>
      <c r="P9" s="26">
        <v>2</v>
      </c>
      <c r="Q9" s="26">
        <v>1</v>
      </c>
      <c r="R9" s="26">
        <v>0</v>
      </c>
      <c r="S9" s="26">
        <v>0</v>
      </c>
      <c r="T9" s="26">
        <v>0</v>
      </c>
      <c r="U9" s="27">
        <f t="shared" ref="U9:U27" si="0">SUM(M9:T9)</f>
        <v>39</v>
      </c>
      <c r="V9" s="28">
        <f t="shared" ref="V9:V27" si="1">SUM(F9:K9)</f>
        <v>406207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0</v>
      </c>
      <c r="G10" s="23">
        <v>444744</v>
      </c>
      <c r="H10" s="23">
        <v>0</v>
      </c>
      <c r="I10" s="23">
        <v>0</v>
      </c>
      <c r="J10" s="23">
        <v>0</v>
      </c>
      <c r="K10" s="24">
        <v>31361</v>
      </c>
      <c r="L10" s="25" t="s">
        <v>61</v>
      </c>
      <c r="M10" s="26">
        <v>0</v>
      </c>
      <c r="N10" s="26">
        <v>3</v>
      </c>
      <c r="O10" s="26">
        <v>42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7">
        <f t="shared" si="0"/>
        <v>45</v>
      </c>
      <c r="V10" s="28">
        <f t="shared" si="1"/>
        <v>476105</v>
      </c>
    </row>
    <row r="11" spans="1:22" x14ac:dyDescent="0.3">
      <c r="A11" s="19" t="s">
        <v>29</v>
      </c>
      <c r="B11" s="19" t="s">
        <v>40</v>
      </c>
      <c r="C11" s="20" t="s">
        <v>41</v>
      </c>
      <c r="D11" s="20">
        <v>2022</v>
      </c>
      <c r="E11" s="21" t="s">
        <v>32</v>
      </c>
      <c r="F11" s="22">
        <v>148422</v>
      </c>
      <c r="G11" s="23">
        <v>0</v>
      </c>
      <c r="H11" s="23">
        <v>0</v>
      </c>
      <c r="I11" s="23">
        <v>0</v>
      </c>
      <c r="J11" s="23">
        <v>0</v>
      </c>
      <c r="K11" s="24">
        <v>10731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159153</v>
      </c>
    </row>
    <row r="12" spans="1:22" x14ac:dyDescent="0.3">
      <c r="A12" s="19" t="s">
        <v>42</v>
      </c>
      <c r="B12" s="19" t="s">
        <v>43</v>
      </c>
      <c r="C12" s="20" t="s">
        <v>44</v>
      </c>
      <c r="D12" s="20">
        <v>2022</v>
      </c>
      <c r="E12" s="21" t="s">
        <v>32</v>
      </c>
      <c r="F12" s="22">
        <v>0</v>
      </c>
      <c r="G12" s="23">
        <v>62532</v>
      </c>
      <c r="H12" s="23">
        <v>15312</v>
      </c>
      <c r="I12" s="23">
        <v>0</v>
      </c>
      <c r="J12" s="23">
        <v>0</v>
      </c>
      <c r="K12" s="24">
        <v>6100</v>
      </c>
      <c r="L12" s="25" t="s">
        <v>61</v>
      </c>
      <c r="M12" s="26">
        <v>0</v>
      </c>
      <c r="N12" s="26">
        <v>0</v>
      </c>
      <c r="O12" s="26">
        <v>2</v>
      </c>
      <c r="P12" s="26">
        <v>3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5</v>
      </c>
      <c r="V12" s="28">
        <f t="shared" si="1"/>
        <v>83944</v>
      </c>
    </row>
    <row r="13" spans="1:22" x14ac:dyDescent="0.3">
      <c r="A13" s="19" t="s">
        <v>45</v>
      </c>
      <c r="B13" s="19" t="s">
        <v>46</v>
      </c>
      <c r="C13" s="20" t="s">
        <v>47</v>
      </c>
      <c r="D13" s="20">
        <v>2022</v>
      </c>
      <c r="E13" s="21" t="s">
        <v>15</v>
      </c>
      <c r="F13" s="22">
        <v>0</v>
      </c>
      <c r="G13" s="23">
        <v>0</v>
      </c>
      <c r="H13" s="23">
        <v>0</v>
      </c>
      <c r="I13" s="23">
        <v>0</v>
      </c>
      <c r="J13" s="23">
        <v>35300</v>
      </c>
      <c r="K13" s="24">
        <v>700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36000</v>
      </c>
    </row>
    <row r="14" spans="1:22" x14ac:dyDescent="0.3">
      <c r="A14" s="19" t="s">
        <v>48</v>
      </c>
      <c r="B14" s="19" t="s">
        <v>49</v>
      </c>
      <c r="C14" s="20" t="s">
        <v>50</v>
      </c>
      <c r="D14" s="20">
        <v>2022</v>
      </c>
      <c r="E14" s="21" t="s">
        <v>32</v>
      </c>
      <c r="F14" s="22">
        <v>0</v>
      </c>
      <c r="G14" s="23">
        <v>40692</v>
      </c>
      <c r="H14" s="23">
        <v>0</v>
      </c>
      <c r="I14" s="23">
        <v>0</v>
      </c>
      <c r="J14" s="23">
        <v>0</v>
      </c>
      <c r="K14" s="24">
        <v>1342</v>
      </c>
      <c r="L14" s="25" t="s">
        <v>61</v>
      </c>
      <c r="M14" s="26">
        <v>2</v>
      </c>
      <c r="N14" s="26">
        <v>1</v>
      </c>
      <c r="O14" s="26">
        <v>3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7">
        <f t="shared" si="0"/>
        <v>6</v>
      </c>
      <c r="V14" s="28">
        <f t="shared" si="1"/>
        <v>42034</v>
      </c>
    </row>
    <row r="15" spans="1:22" x14ac:dyDescent="0.3">
      <c r="A15" s="19" t="s">
        <v>51</v>
      </c>
      <c r="B15" s="19" t="s">
        <v>52</v>
      </c>
      <c r="C15" s="20" t="s">
        <v>53</v>
      </c>
      <c r="D15" s="20">
        <v>2022</v>
      </c>
      <c r="E15" s="21" t="s">
        <v>32</v>
      </c>
      <c r="F15" s="22">
        <v>0</v>
      </c>
      <c r="G15" s="23">
        <v>31164</v>
      </c>
      <c r="H15" s="23">
        <v>18143</v>
      </c>
      <c r="I15" s="23">
        <v>0</v>
      </c>
      <c r="J15" s="23">
        <v>0</v>
      </c>
      <c r="K15" s="24">
        <v>4545</v>
      </c>
      <c r="L15" s="25" t="s">
        <v>61</v>
      </c>
      <c r="M15" s="26">
        <v>0</v>
      </c>
      <c r="N15" s="26">
        <v>0</v>
      </c>
      <c r="O15" s="26">
        <v>2</v>
      </c>
      <c r="P15" s="26">
        <v>1</v>
      </c>
      <c r="Q15" s="26">
        <v>0</v>
      </c>
      <c r="R15" s="26">
        <v>0</v>
      </c>
      <c r="S15" s="26">
        <v>0</v>
      </c>
      <c r="T15" s="26">
        <v>0</v>
      </c>
      <c r="U15" s="27">
        <f t="shared" si="0"/>
        <v>3</v>
      </c>
      <c r="V15" s="28">
        <f t="shared" si="1"/>
        <v>53852</v>
      </c>
    </row>
    <row r="16" spans="1:22" x14ac:dyDescent="0.3">
      <c r="A16" s="19" t="s">
        <v>51</v>
      </c>
      <c r="B16" s="19" t="s">
        <v>54</v>
      </c>
      <c r="C16" s="20" t="s">
        <v>55</v>
      </c>
      <c r="D16" s="20">
        <v>2022</v>
      </c>
      <c r="E16" s="21" t="s">
        <v>32</v>
      </c>
      <c r="F16" s="22">
        <v>0</v>
      </c>
      <c r="G16" s="23">
        <v>32556</v>
      </c>
      <c r="H16" s="23">
        <v>30873</v>
      </c>
      <c r="I16" s="23">
        <v>0</v>
      </c>
      <c r="J16" s="23">
        <v>0</v>
      </c>
      <c r="K16" s="24">
        <v>5958</v>
      </c>
      <c r="L16" s="25" t="s">
        <v>61</v>
      </c>
      <c r="M16" s="26">
        <v>0</v>
      </c>
      <c r="N16" s="26">
        <v>0</v>
      </c>
      <c r="O16" s="26">
        <v>1</v>
      </c>
      <c r="P16" s="26">
        <v>2</v>
      </c>
      <c r="Q16" s="26">
        <v>0</v>
      </c>
      <c r="R16" s="26">
        <v>0</v>
      </c>
      <c r="S16" s="26">
        <v>0</v>
      </c>
      <c r="T16" s="26">
        <v>0</v>
      </c>
      <c r="U16" s="27">
        <f t="shared" si="0"/>
        <v>3</v>
      </c>
      <c r="V16" s="28">
        <f t="shared" si="1"/>
        <v>69387</v>
      </c>
    </row>
    <row r="17" spans="1:22" x14ac:dyDescent="0.3">
      <c r="A17" s="19" t="s">
        <v>51</v>
      </c>
      <c r="B17" s="19" t="s">
        <v>56</v>
      </c>
      <c r="C17" s="20" t="s">
        <v>57</v>
      </c>
      <c r="D17" s="20">
        <v>2022</v>
      </c>
      <c r="E17" s="21" t="s">
        <v>58</v>
      </c>
      <c r="F17" s="22">
        <v>0</v>
      </c>
      <c r="G17" s="23">
        <v>32556</v>
      </c>
      <c r="H17" s="23">
        <v>95548</v>
      </c>
      <c r="I17" s="23">
        <v>21400</v>
      </c>
      <c r="J17" s="23">
        <v>0</v>
      </c>
      <c r="K17" s="24">
        <v>14565</v>
      </c>
      <c r="L17" s="25" t="s">
        <v>61</v>
      </c>
      <c r="M17" s="26">
        <v>0</v>
      </c>
      <c r="N17" s="26">
        <v>0</v>
      </c>
      <c r="O17" s="26">
        <v>1</v>
      </c>
      <c r="P17" s="26">
        <v>2</v>
      </c>
      <c r="Q17" s="26">
        <v>0</v>
      </c>
      <c r="R17" s="26">
        <v>0</v>
      </c>
      <c r="S17" s="26">
        <v>0</v>
      </c>
      <c r="T17" s="26">
        <v>0</v>
      </c>
      <c r="U17" s="27">
        <f t="shared" si="0"/>
        <v>3</v>
      </c>
      <c r="V17" s="28">
        <f t="shared" si="1"/>
        <v>164069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</sheetData>
  <autoFilter ref="A8:V8" xr:uid="{F5ADCC6E-CE9A-4C2A-B0EB-686A047DC10C}"/>
  <conditionalFormatting sqref="V9:V13 V15:V27">
    <cfRule type="cellIs" dxfId="6" priority="8" operator="lessThan">
      <formula>0</formula>
    </cfRule>
  </conditionalFormatting>
  <conditionalFormatting sqref="V9:V13 V15:V27">
    <cfRule type="expression" dxfId="5" priority="7">
      <formula>#REF!&lt;0</formula>
    </cfRule>
  </conditionalFormatting>
  <conditionalFormatting sqref="D9:D13 D15:D27">
    <cfRule type="expression" dxfId="4" priority="5">
      <formula>OR($D9&gt;2022,AND($D9&lt;2022,$D9&lt;&gt;""))</formula>
    </cfRule>
  </conditionalFormatting>
  <conditionalFormatting sqref="V14">
    <cfRule type="cellIs" dxfId="3" priority="4" operator="lessThan">
      <formula>0</formula>
    </cfRule>
  </conditionalFormatting>
  <conditionalFormatting sqref="V14">
    <cfRule type="expression" dxfId="2" priority="3">
      <formula>#REF!&lt;0</formula>
    </cfRule>
  </conditionalFormatting>
  <conditionalFormatting sqref="D14">
    <cfRule type="expression" dxfId="1" priority="1">
      <formula>OR($D14&gt;2022,AND($D14&lt;2022,$D14&lt;&gt;""))</formula>
    </cfRule>
  </conditionalFormatting>
  <conditionalFormatting sqref="C9:C27">
    <cfRule type="expression" dxfId="0" priority="9">
      <formula>(#REF!&gt;1)</formula>
    </cfRule>
  </conditionalFormatting>
  <dataValidations count="3">
    <dataValidation type="list" allowBlank="1" showInputMessage="1" showErrorMessage="1" sqref="L9:L27" xr:uid="{FAFF90BE-495C-4177-AA94-572DE26AD504}">
      <formula1>"N/A, FMR, Actual Rent"</formula1>
    </dataValidation>
    <dataValidation type="list" allowBlank="1" showInputMessage="1" showErrorMessage="1" sqref="E9:E27" xr:uid="{24791EC9-7489-40CE-8742-5F7D183B1C2E}">
      <formula1>"PH, TH, Joint TH &amp; PH-RRH, HMIS, SSO, TRA, PRA, SRA, S+C/SRO"</formula1>
    </dataValidation>
    <dataValidation allowBlank="1" showErrorMessage="1" sqref="A8:V8" xr:uid="{57215F5B-B812-42C4-B1C7-E54889FDBB5E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2021-03-06T21:41:03Z</dcterms:created>
  <dcterms:modified xsi:type="dcterms:W3CDTF">2021-05-20T14:01:33Z</dcterms:modified>
</cp:coreProperties>
</file>