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TN-500\"/>
    </mc:Choice>
  </mc:AlternateContent>
  <xr:revisionPtr revIDLastSave="0" documentId="13_ncr:1_{0EF4D441-8BFB-4417-9045-233528BCA068}" xr6:coauthVersionLast="46" xr6:coauthVersionMax="46" xr10:uidLastSave="{00000000-0000-0000-0000-000000000000}"/>
  <bookViews>
    <workbookView xWindow="-108" yWindow="-108" windowWidth="27288" windowHeight="17664" xr2:uid="{413AC8F4-9BDE-48F7-85C9-24A5A1BB5343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<sst xmlns="http://schemas.openxmlformats.org/spreadsheetml/2006/main" count="69" uniqueCount="55">
  <si>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</si>
  <si>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</si>
  <si>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</si>
  <si>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</si>
  <si>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</si>
  <si>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</si>
  <si>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</si>
  <si>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</si>
  <si>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</si>
  <si>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</si>
  <si>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</si>
  <si>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</si>
  <si>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</si>
  <si>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</si>
  <si>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</si>
  <si>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</si>
  <si>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</si>
  <si>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</si>
  <si>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</si>
  <si>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</si>
  <si>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</si>
  <si>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</si>
  <si>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</si>
  <si>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</si>
  <si>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</si>
  <si>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</si>
  <si>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</si>
  <si>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</si>
  <si>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TN-506</t>
  </si>
  <si>
    <t>Housing Opportunities and People Enterprises, Inc.</t>
  </si>
  <si>
    <t>HOPE Permanent Housing Project #3</t>
  </si>
  <si>
    <t>TN0074L4J062013</t>
  </si>
  <si>
    <t>PH</t>
  </si>
  <si>
    <t/>
  </si>
  <si>
    <t>Knoxville</t>
  </si>
  <si>
    <t>Upper Cumberland CoC</t>
  </si>
  <si>
    <t>Homeless Advocacy for Rural Tennessee</t>
  </si>
  <si>
    <t>The Crossville Housing Development Corporation</t>
  </si>
  <si>
    <t>2019 HMIS TN-506</t>
  </si>
  <si>
    <t>TN0077L4J062013</t>
  </si>
  <si>
    <t>Town of Crossville Housing Authority</t>
  </si>
  <si>
    <t>Shelter Plus Care Group 2019</t>
  </si>
  <si>
    <t>TN0150L4J062011</t>
  </si>
  <si>
    <t>Iris Cottage 2019</t>
  </si>
  <si>
    <t>TN0167L4J062008</t>
  </si>
  <si>
    <t>Shelter Plus Care Supportive Housing Program 2019</t>
  </si>
  <si>
    <t>TN0168L4J062009</t>
  </si>
  <si>
    <t>2019 CES TN-506</t>
  </si>
  <si>
    <t>TN0244L4J062005</t>
  </si>
  <si>
    <t>SSO</t>
  </si>
  <si>
    <t>Pathways RRH 2019</t>
  </si>
  <si>
    <t>TN0251L4J062005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</si>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</sst>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04847-2D63-49AF-A647-DADB36385844}">
  <sheetPr codeName="Sheet332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52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53</v>
      </c>
      <c r="B5" s="34">
        <f ca="1">SUM(OFFSET(V8,1,0,500,1))</f>
        <v>749006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12534</v>
      </c>
      <c r="I9" s="23">
        <v>24813</v>
      </c>
      <c r="J9" s="23">
        <v>0</v>
      </c>
      <c r="K9" s="24">
        <v>2160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5" si="0">SUM(M9:T9)</f>
        <v>0</v>
      </c>
      <c r="V9" s="28">
        <f t="shared" ref="V9:V25" si="1">SUM(F9:K9)</f>
        <v>39507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102000</v>
      </c>
      <c r="K10" s="24">
        <v>8000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110000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271164</v>
      </c>
      <c r="H11" s="23">
        <v>0</v>
      </c>
      <c r="I11" s="23">
        <v>0</v>
      </c>
      <c r="J11" s="23">
        <v>5161</v>
      </c>
      <c r="K11" s="24">
        <v>18146</v>
      </c>
      <c r="L11" s="25" t="s">
        <v>54</v>
      </c>
      <c r="M11" s="26">
        <v>0</v>
      </c>
      <c r="N11" s="26">
        <v>2</v>
      </c>
      <c r="O11" s="26">
        <v>22</v>
      </c>
      <c r="P11" s="26">
        <v>20</v>
      </c>
      <c r="Q11" s="26">
        <v>1</v>
      </c>
      <c r="R11" s="26">
        <v>0</v>
      </c>
      <c r="S11" s="26">
        <v>0</v>
      </c>
      <c r="T11" s="26">
        <v>0</v>
      </c>
      <c r="U11" s="27">
        <f t="shared" si="0"/>
        <v>45</v>
      </c>
      <c r="V11" s="28">
        <f t="shared" si="1"/>
        <v>294471</v>
      </c>
    </row>
    <row r="12" spans="1:22" x14ac:dyDescent="0.3">
      <c r="A12" s="19" t="s">
        <v>40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0</v>
      </c>
      <c r="H12" s="23">
        <v>53650</v>
      </c>
      <c r="I12" s="23">
        <v>0</v>
      </c>
      <c r="J12" s="23">
        <v>3000</v>
      </c>
      <c r="K12" s="24">
        <v>3841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60491</v>
      </c>
    </row>
    <row r="13" spans="1:22" x14ac:dyDescent="0.3">
      <c r="A13" s="19" t="s">
        <v>40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0</v>
      </c>
      <c r="G13" s="23">
        <v>87144</v>
      </c>
      <c r="H13" s="23">
        <v>23122</v>
      </c>
      <c r="I13" s="23">
        <v>0</v>
      </c>
      <c r="J13" s="23">
        <v>1210</v>
      </c>
      <c r="K13" s="24">
        <v>8054</v>
      </c>
      <c r="L13" s="25" t="s">
        <v>54</v>
      </c>
      <c r="M13" s="26">
        <v>0</v>
      </c>
      <c r="N13" s="26">
        <v>0</v>
      </c>
      <c r="O13" s="26">
        <v>3</v>
      </c>
      <c r="P13" s="26">
        <v>9</v>
      </c>
      <c r="Q13" s="26">
        <v>1</v>
      </c>
      <c r="R13" s="26">
        <v>0</v>
      </c>
      <c r="S13" s="26">
        <v>0</v>
      </c>
      <c r="T13" s="26">
        <v>0</v>
      </c>
      <c r="U13" s="27">
        <f t="shared" si="0"/>
        <v>13</v>
      </c>
      <c r="V13" s="28">
        <f t="shared" si="1"/>
        <v>119530</v>
      </c>
    </row>
    <row r="14" spans="1:22" x14ac:dyDescent="0.3">
      <c r="A14" s="19" t="s">
        <v>37</v>
      </c>
      <c r="B14" s="19" t="s">
        <v>47</v>
      </c>
      <c r="C14" s="20" t="s">
        <v>48</v>
      </c>
      <c r="D14" s="20">
        <v>2022</v>
      </c>
      <c r="E14" s="21" t="s">
        <v>49</v>
      </c>
      <c r="F14" s="22">
        <v>0</v>
      </c>
      <c r="G14" s="23">
        <v>0</v>
      </c>
      <c r="H14" s="23">
        <v>68295</v>
      </c>
      <c r="I14" s="23">
        <v>0</v>
      </c>
      <c r="J14" s="23">
        <v>0</v>
      </c>
      <c r="K14" s="24">
        <v>6829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75124</v>
      </c>
    </row>
    <row r="15" spans="1:22" x14ac:dyDescent="0.3">
      <c r="A15" s="19" t="s">
        <v>40</v>
      </c>
      <c r="B15" s="19" t="s">
        <v>50</v>
      </c>
      <c r="C15" s="20" t="s">
        <v>51</v>
      </c>
      <c r="D15" s="20">
        <v>2022</v>
      </c>
      <c r="E15" s="21" t="s">
        <v>32</v>
      </c>
      <c r="F15" s="22">
        <v>0</v>
      </c>
      <c r="G15" s="23">
        <v>31812</v>
      </c>
      <c r="H15" s="23">
        <v>15000</v>
      </c>
      <c r="I15" s="23">
        <v>0</v>
      </c>
      <c r="J15" s="23">
        <v>0</v>
      </c>
      <c r="K15" s="24">
        <v>3071</v>
      </c>
      <c r="L15" s="25" t="s">
        <v>54</v>
      </c>
      <c r="M15" s="26">
        <v>0</v>
      </c>
      <c r="N15" s="26">
        <v>0</v>
      </c>
      <c r="O15" s="26">
        <v>5</v>
      </c>
      <c r="P15" s="26">
        <v>0</v>
      </c>
      <c r="Q15" s="26">
        <v>1</v>
      </c>
      <c r="R15" s="26">
        <v>0</v>
      </c>
      <c r="S15" s="26">
        <v>0</v>
      </c>
      <c r="T15" s="26">
        <v>0</v>
      </c>
      <c r="U15" s="27">
        <f t="shared" si="0"/>
        <v>6</v>
      </c>
      <c r="V15" s="28">
        <f t="shared" si="1"/>
        <v>49883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</sheetData>
  <autoFilter ref="A8:V8" xr:uid="{E3373D31-F2FD-4B5A-A19A-E0B43FFA393B}"/>
  <conditionalFormatting sqref="V9:V25">
    <cfRule type="cellIs" dxfId="3" priority="4" operator="lessThan">
      <formula>0</formula>
    </cfRule>
  </conditionalFormatting>
  <conditionalFormatting sqref="V9:V25">
    <cfRule type="expression" dxfId="2" priority="3">
      <formula>#REF!&lt;0</formula>
    </cfRule>
  </conditionalFormatting>
  <conditionalFormatting sqref="D9:D25">
    <cfRule type="expression" dxfId="1" priority="1">
      <formula>OR($D9&gt;2022,AND($D9&lt;2022,$D9&lt;&gt;""))</formula>
    </cfRule>
  </conditionalFormatting>
  <conditionalFormatting sqref="C9:C25">
    <cfRule type="expression" dxfId="0" priority="5">
      <formula>(#REF!&gt;1)</formula>
    </cfRule>
  </conditionalFormatting>
  <dataValidations count="3">
    <dataValidation type="list" allowBlank="1" showInputMessage="1" showErrorMessage="1" sqref="L9:L25" xr:uid="{F31F322E-7FD4-4D52-8EF8-DA13F276404E}">
      <formula1>"N/A, FMR, Actual Rent"</formula1>
    </dataValidation>
    <dataValidation type="list" allowBlank="1" showInputMessage="1" showErrorMessage="1" sqref="E9:E25" xr:uid="{DC93A950-1166-4EE5-A30B-12E8A7A32895}">
      <formula1>"PH, TH, Joint TH &amp; PH-RRH, HMIS, SSO, TRA, PRA, SRA, S+C/SRO"</formula1>
    </dataValidation>
    <dataValidation allowBlank="1" showErrorMessage="1" sqref="A8:V8" xr:uid="{8C15017D-1A4A-4F74-ADD1-77226E7AD54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2021-03-06T21:41:12Z</dcterms:created>
  <dcterms:modified xsi:type="dcterms:W3CDTF">2021-05-20T14:01:28Z</dcterms:modified>
</cp:coreProperties>
</file>