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TN-500\"/>
    </mc:Choice>
  </mc:AlternateContent>
  <xr:revisionPtr revIDLastSave="0" documentId="13_ncr:1_{F8B62A04-35C3-4A39-BCAE-D564B4E46F0C}" xr6:coauthVersionLast="46" xr6:coauthVersionMax="46" xr10:uidLastSave="{00000000-0000-0000-0000-000000000000}"/>
  <bookViews>
    <workbookView xWindow="-108" yWindow="-108" windowWidth="27288" windowHeight="17664" xr2:uid="{38313D37-E911-46BA-A5D9-827452979FCD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<sst xmlns="http://schemas.openxmlformats.org/spreadsheetml/2006/main" count="69" uniqueCount="59">
  <si>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</si>
  <si>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</si>
  <si>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</si>
  <si>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</si>
  <si>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</si>
  <si>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</si>
  <si>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</si>
  <si>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</si>
  <si>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</si>
  <si>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</si>
  <si>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</si>
  <si>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</si>
  <si>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</si>
  <si>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</si>
  <si>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</si>
  <si>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</si>
  <si>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</si>
  <si>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</si>
  <si>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</si>
  <si>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</si>
  <si>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</si>
  <si>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</si>
  <si>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</si>
  <si>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</si>
  <si>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</si>
  <si>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</si>
  <si>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</si>
  <si>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</si>
  <si>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TN-503</t>
  </si>
  <si>
    <t>Center of Hope</t>
  </si>
  <si>
    <t>Center of Hope Against DV Transitional Housing</t>
  </si>
  <si>
    <t>TN0052L4J032013</t>
  </si>
  <si>
    <t>TH</t>
  </si>
  <si>
    <t/>
  </si>
  <si>
    <t>Knoxville</t>
  </si>
  <si>
    <t>Central Tennessee CoC</t>
  </si>
  <si>
    <t xml:space="preserve">Community Housing Partnership of Williamson County </t>
  </si>
  <si>
    <t>City of Clarksville</t>
  </si>
  <si>
    <t>City of Clarksville S+C TN0113L4J031810</t>
  </si>
  <si>
    <t>TN0113L4J032012</t>
  </si>
  <si>
    <t>PH</t>
  </si>
  <si>
    <t>Franklin Community Development, Inc.</t>
  </si>
  <si>
    <t>Franklin Community Development (J297)</t>
  </si>
  <si>
    <t>TN0128L4J032009</t>
  </si>
  <si>
    <t>Robertson County S+C</t>
  </si>
  <si>
    <t>TN0177L4J032010</t>
  </si>
  <si>
    <t>Community Housing Partnership of Williamson County, Inc</t>
  </si>
  <si>
    <t>HNM HMIS Grant 2019</t>
  </si>
  <si>
    <t>TN0265L4J032004</t>
  </si>
  <si>
    <t>South Central Family Center</t>
  </si>
  <si>
    <t>HNM Permanent Supportive Housing</t>
  </si>
  <si>
    <t>TN0266L4J032004</t>
  </si>
  <si>
    <t>Franklin Housing Authority</t>
  </si>
  <si>
    <t>HNM Joint TH-RRH</t>
  </si>
  <si>
    <t>TN0326L4J032001</t>
  </si>
  <si>
    <t>Joint TH &amp; PH-RRH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</si>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</sst>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44D59-8144-4EDD-AC9E-80FBF21E10FC}">
  <sheetPr codeName="Sheet330">
    <pageSetUpPr fitToPage="1"/>
  </sheetPr>
  <dimension ref="A1:V2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56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57</v>
      </c>
      <c r="B5" s="34">
        <f ca="1">SUM(OFFSET(V8,1,0,500,1))</f>
        <v>1941927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16500</v>
      </c>
      <c r="G9" s="23">
        <v>0</v>
      </c>
      <c r="H9" s="23">
        <v>22495</v>
      </c>
      <c r="I9" s="23">
        <v>28617</v>
      </c>
      <c r="J9" s="23">
        <v>0</v>
      </c>
      <c r="K9" s="24">
        <v>2874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25" si="0">SUM(M9:T9)</f>
        <v>0</v>
      </c>
      <c r="V9" s="28">
        <f t="shared" ref="V9:V25" si="1">SUM(F9:K9)</f>
        <v>70486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40</v>
      </c>
      <c r="F10" s="22">
        <v>0</v>
      </c>
      <c r="G10" s="23">
        <v>117852</v>
      </c>
      <c r="H10" s="23">
        <v>0</v>
      </c>
      <c r="I10" s="23">
        <v>0</v>
      </c>
      <c r="J10" s="23">
        <v>0</v>
      </c>
      <c r="K10" s="24">
        <v>6044</v>
      </c>
      <c r="L10" s="25" t="s">
        <v>58</v>
      </c>
      <c r="M10" s="26">
        <v>2</v>
      </c>
      <c r="N10" s="26">
        <v>0</v>
      </c>
      <c r="O10" s="26">
        <v>13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7">
        <f t="shared" si="0"/>
        <v>15</v>
      </c>
      <c r="V10" s="28">
        <f t="shared" si="1"/>
        <v>123896</v>
      </c>
    </row>
    <row r="11" spans="1:22" x14ac:dyDescent="0.3">
      <c r="A11" s="19" t="s">
        <v>41</v>
      </c>
      <c r="B11" s="19" t="s">
        <v>42</v>
      </c>
      <c r="C11" s="20" t="s">
        <v>43</v>
      </c>
      <c r="D11" s="20">
        <v>2022</v>
      </c>
      <c r="E11" s="21" t="s">
        <v>40</v>
      </c>
      <c r="F11" s="22">
        <v>46888</v>
      </c>
      <c r="G11" s="23">
        <v>0</v>
      </c>
      <c r="H11" s="23">
        <v>0</v>
      </c>
      <c r="I11" s="23">
        <v>352118</v>
      </c>
      <c r="J11" s="23">
        <v>0</v>
      </c>
      <c r="K11" s="24">
        <v>10728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409734</v>
      </c>
    </row>
    <row r="12" spans="1:22" x14ac:dyDescent="0.3">
      <c r="A12" s="19" t="s">
        <v>37</v>
      </c>
      <c r="B12" s="19" t="s">
        <v>44</v>
      </c>
      <c r="C12" s="20" t="s">
        <v>45</v>
      </c>
      <c r="D12" s="20">
        <v>2022</v>
      </c>
      <c r="E12" s="21" t="s">
        <v>40</v>
      </c>
      <c r="F12" s="22">
        <v>0</v>
      </c>
      <c r="G12" s="23">
        <v>38256</v>
      </c>
      <c r="H12" s="23">
        <v>0</v>
      </c>
      <c r="I12" s="23">
        <v>0</v>
      </c>
      <c r="J12" s="23">
        <v>0</v>
      </c>
      <c r="K12" s="24">
        <v>2472</v>
      </c>
      <c r="L12" s="25" t="s">
        <v>58</v>
      </c>
      <c r="M12" s="26">
        <v>1</v>
      </c>
      <c r="N12" s="26">
        <v>0</v>
      </c>
      <c r="O12" s="26">
        <v>4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5</v>
      </c>
      <c r="V12" s="28">
        <f t="shared" si="1"/>
        <v>40728</v>
      </c>
    </row>
    <row r="13" spans="1:22" x14ac:dyDescent="0.3">
      <c r="A13" s="19" t="s">
        <v>46</v>
      </c>
      <c r="B13" s="19" t="s">
        <v>47</v>
      </c>
      <c r="C13" s="20" t="s">
        <v>48</v>
      </c>
      <c r="D13" s="20">
        <v>2022</v>
      </c>
      <c r="E13" s="21" t="s">
        <v>15</v>
      </c>
      <c r="F13" s="22">
        <v>0</v>
      </c>
      <c r="G13" s="23">
        <v>0</v>
      </c>
      <c r="H13" s="23">
        <v>0</v>
      </c>
      <c r="I13" s="23">
        <v>0</v>
      </c>
      <c r="J13" s="23">
        <v>150000</v>
      </c>
      <c r="K13" s="24">
        <v>7500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157500</v>
      </c>
    </row>
    <row r="14" spans="1:22" x14ac:dyDescent="0.3">
      <c r="A14" s="19" t="s">
        <v>49</v>
      </c>
      <c r="B14" s="19" t="s">
        <v>50</v>
      </c>
      <c r="C14" s="20" t="s">
        <v>51</v>
      </c>
      <c r="D14" s="20">
        <v>2022</v>
      </c>
      <c r="E14" s="21" t="s">
        <v>40</v>
      </c>
      <c r="F14" s="22">
        <v>103078</v>
      </c>
      <c r="G14" s="23">
        <v>0</v>
      </c>
      <c r="H14" s="23">
        <v>187339</v>
      </c>
      <c r="I14" s="23">
        <v>0</v>
      </c>
      <c r="J14" s="23">
        <v>0</v>
      </c>
      <c r="K14" s="24">
        <v>27727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318144</v>
      </c>
    </row>
    <row r="15" spans="1:22" x14ac:dyDescent="0.3">
      <c r="A15" s="19" t="s">
        <v>52</v>
      </c>
      <c r="B15" s="19" t="s">
        <v>53</v>
      </c>
      <c r="C15" s="20" t="s">
        <v>54</v>
      </c>
      <c r="D15" s="20">
        <v>2022</v>
      </c>
      <c r="E15" s="21" t="s">
        <v>55</v>
      </c>
      <c r="F15" s="22">
        <v>122400</v>
      </c>
      <c r="G15" s="23">
        <v>435744</v>
      </c>
      <c r="H15" s="23">
        <v>191500</v>
      </c>
      <c r="I15" s="23">
        <v>4061</v>
      </c>
      <c r="J15" s="23">
        <v>0</v>
      </c>
      <c r="K15" s="24">
        <v>67734</v>
      </c>
      <c r="L15" s="25" t="s">
        <v>58</v>
      </c>
      <c r="M15" s="26">
        <v>0</v>
      </c>
      <c r="N15" s="26">
        <v>0</v>
      </c>
      <c r="O15" s="26">
        <v>12</v>
      </c>
      <c r="P15" s="26">
        <v>11</v>
      </c>
      <c r="Q15" s="26">
        <v>7</v>
      </c>
      <c r="R15" s="26">
        <v>0</v>
      </c>
      <c r="S15" s="26">
        <v>0</v>
      </c>
      <c r="T15" s="26">
        <v>0</v>
      </c>
      <c r="U15" s="27">
        <f t="shared" si="0"/>
        <v>30</v>
      </c>
      <c r="V15" s="28">
        <f t="shared" si="1"/>
        <v>821439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</sheetData>
  <autoFilter ref="A8:V8" xr:uid="{B802D957-5FB2-47D9-8542-305867B789F7}"/>
  <conditionalFormatting sqref="V9:V25">
    <cfRule type="cellIs" dxfId="3" priority="4" operator="lessThan">
      <formula>0</formula>
    </cfRule>
  </conditionalFormatting>
  <conditionalFormatting sqref="V9:V25">
    <cfRule type="expression" dxfId="2" priority="3">
      <formula>#REF!&lt;0</formula>
    </cfRule>
  </conditionalFormatting>
  <conditionalFormatting sqref="D9:D25">
    <cfRule type="expression" dxfId="1" priority="1">
      <formula>OR($D9&gt;2022,AND($D9&lt;2022,$D9&lt;&gt;""))</formula>
    </cfRule>
  </conditionalFormatting>
  <conditionalFormatting sqref="C9:C25">
    <cfRule type="expression" dxfId="0" priority="5">
      <formula>(#REF!&gt;1)</formula>
    </cfRule>
  </conditionalFormatting>
  <dataValidations count="3">
    <dataValidation type="list" allowBlank="1" showInputMessage="1" showErrorMessage="1" sqref="L9:L25" xr:uid="{67F3100C-A5E8-4FAF-B208-316E5F37204C}">
      <formula1>"N/A, FMR, Actual Rent"</formula1>
    </dataValidation>
    <dataValidation type="list" allowBlank="1" showInputMessage="1" showErrorMessage="1" sqref="E9:E25" xr:uid="{F1B9E5FC-7491-4835-B598-EA6D1D3FF91D}">
      <formula1>"PH, TH, Joint TH &amp; PH-RRH, HMIS, SSO, TRA, PRA, SRA, S+C/SRO"</formula1>
    </dataValidation>
    <dataValidation allowBlank="1" showErrorMessage="1" sqref="A8:V8" xr:uid="{ED0A2BD8-5D1B-4DCE-9262-D76E6F79979C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2021-03-06T21:41:13Z</dcterms:created>
  <dcterms:modified xsi:type="dcterms:W3CDTF">2021-05-20T14:01:28Z</dcterms:modified>
</cp:coreProperties>
</file>