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PA-500\"/>
    </mc:Choice>
  </mc:AlternateContent>
  <xr:revisionPtr revIDLastSave="0" documentId="13_ncr:1_{0C012509-F785-46DD-B9F1-D7449F19751C}" xr6:coauthVersionLast="46" xr6:coauthVersionMax="46" xr10:uidLastSave="{00000000-0000-0000-0000-000000000000}"/>
  <bookViews>
    <workbookView xWindow="-108" yWindow="-108" windowWidth="27288" windowHeight="17664" xr2:uid="{BAFBEB8F-B5F7-4487-A09C-4B1D192DD47E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2" i="1" l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<sst xmlns="http://schemas.openxmlformats.org/spreadsheetml/2006/main" count="104" uniqueCount="74">
  <si>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</si>
  <si>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</si>
  <si>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</si>
  <si>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</si>
  <si>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</si>
  <si>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</si>
  <si>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</si>
  <si>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</si>
  <si>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</si>
  <si>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</si>
  <si>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</si>
  <si>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</si>
  <si>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</si>
  <si>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</si>
  <si>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</si>
  <si>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</si>
  <si>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</si>
  <si>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</si>
  <si>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</si>
  <si>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</si>
  <si>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</si>
  <si>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</si>
  <si>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</si>
  <si>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</si>
  <si>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</si>
  <si>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</si>
  <si>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</si>
  <si>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</si>
  <si>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PA-504</t>
  </si>
  <si>
    <t>County of Montgomery, Pennsylvania</t>
  </si>
  <si>
    <t>HMIS Dedicated Project 2019</t>
  </si>
  <si>
    <t>PA0128L3T042013</t>
  </si>
  <si>
    <t/>
  </si>
  <si>
    <t>Philadelphia</t>
  </si>
  <si>
    <t>Lower Merion, Norristown, Abington/Montgomery County CoC</t>
  </si>
  <si>
    <t>Pottstown Cluster of Religious Communities</t>
  </si>
  <si>
    <t>MH/D&amp;A Shelter Liaison Expansion</t>
  </si>
  <si>
    <t>PA0133L3T042013</t>
  </si>
  <si>
    <t>PH</t>
  </si>
  <si>
    <t>The Salvation Army, a New York Corporation</t>
  </si>
  <si>
    <t>Salvation Army Norristown Consolidated PSH</t>
  </si>
  <si>
    <t>PA0136L3T042013</t>
  </si>
  <si>
    <t>Family Service of Montgomery County</t>
  </si>
  <si>
    <t>Renewal Project Application FY2019</t>
  </si>
  <si>
    <t>PA0510L3T042008</t>
  </si>
  <si>
    <t>County of Montgomery, PA</t>
  </si>
  <si>
    <t>Permanent Solutions II</t>
  </si>
  <si>
    <t>PA0549L3T042010</t>
  </si>
  <si>
    <t>Project Vesta Consolidated</t>
  </si>
  <si>
    <t>PA0550L3T042010</t>
  </si>
  <si>
    <t>Keystone Opportunity Center, Inc.</t>
  </si>
  <si>
    <t>Keystone MontCo Renewal  Project 2019</t>
  </si>
  <si>
    <t>PA0625L3T042007</t>
  </si>
  <si>
    <t>Valley Youth House Committee, Inc.</t>
  </si>
  <si>
    <t>Montgomery County Rapid Re-Housing for Families</t>
  </si>
  <si>
    <t>PA0687L3T042006</t>
  </si>
  <si>
    <t>Consolidated PCRC RRH Projects</t>
  </si>
  <si>
    <t>PA0767L3T042005</t>
  </si>
  <si>
    <t>Salvation Army Pottstown PSH Program</t>
  </si>
  <si>
    <t>PA0798L3T042004</t>
  </si>
  <si>
    <t>Keystone MontCo Renewal PSH 2019</t>
  </si>
  <si>
    <t>PA0799L3T042004</t>
  </si>
  <si>
    <t>TH-RRH for Montgomery County Young Adults</t>
  </si>
  <si>
    <t>PA0917L3T042002</t>
  </si>
  <si>
    <t>Joint TH &amp; PH-RRH</t>
  </si>
  <si>
    <t>Laurel House</t>
  </si>
  <si>
    <t>Laurel House Rapid Re-Housing 2019</t>
  </si>
  <si>
    <t>PA0957D3T042001</t>
  </si>
  <si>
    <t>CHOC Transition / Joint TH-RRH</t>
  </si>
  <si>
    <t>PA0989L3T042001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</si>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</sst>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4DD44-850F-4657-BBB2-7F2A98EB09CF}">
  <sheetPr codeName="Sheet307">
    <pageSetUpPr fitToPage="1"/>
  </sheetPr>
  <dimension ref="A1:V3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70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71</v>
      </c>
      <c r="B5" s="34">
        <f ca="1">SUM(OFFSET(V8,1,0,500,1))</f>
        <v>3357862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130133</v>
      </c>
      <c r="K9" s="24">
        <v>9109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32" si="0">SUM(M9:T9)</f>
        <v>0</v>
      </c>
      <c r="V9" s="28">
        <f t="shared" ref="V9:V32" si="1">SUM(F9:K9)</f>
        <v>139242</v>
      </c>
    </row>
    <row r="10" spans="1:22" x14ac:dyDescent="0.3">
      <c r="A10" s="19" t="s">
        <v>35</v>
      </c>
      <c r="B10" s="19" t="s">
        <v>36</v>
      </c>
      <c r="C10" s="20" t="s">
        <v>37</v>
      </c>
      <c r="D10" s="20">
        <v>2022</v>
      </c>
      <c r="E10" s="21" t="s">
        <v>38</v>
      </c>
      <c r="F10" s="22">
        <v>0</v>
      </c>
      <c r="G10" s="23">
        <v>138972</v>
      </c>
      <c r="H10" s="23">
        <v>12828</v>
      </c>
      <c r="I10" s="23">
        <v>0</v>
      </c>
      <c r="J10" s="23">
        <v>0</v>
      </c>
      <c r="K10" s="24">
        <v>11112</v>
      </c>
      <c r="L10" s="25" t="s">
        <v>73</v>
      </c>
      <c r="M10" s="26">
        <v>0</v>
      </c>
      <c r="N10" s="26">
        <v>0</v>
      </c>
      <c r="O10" s="26">
        <v>7</v>
      </c>
      <c r="P10" s="26">
        <v>4</v>
      </c>
      <c r="Q10" s="26">
        <v>2</v>
      </c>
      <c r="R10" s="26">
        <v>0</v>
      </c>
      <c r="S10" s="26">
        <v>0</v>
      </c>
      <c r="T10" s="26">
        <v>0</v>
      </c>
      <c r="U10" s="27">
        <f t="shared" si="0"/>
        <v>13</v>
      </c>
      <c r="V10" s="28">
        <f t="shared" si="1"/>
        <v>162912</v>
      </c>
    </row>
    <row r="11" spans="1:22" x14ac:dyDescent="0.3">
      <c r="A11" s="19" t="s">
        <v>39</v>
      </c>
      <c r="B11" s="19" t="s">
        <v>40</v>
      </c>
      <c r="C11" s="20" t="s">
        <v>41</v>
      </c>
      <c r="D11" s="20">
        <v>2022</v>
      </c>
      <c r="E11" s="21" t="s">
        <v>38</v>
      </c>
      <c r="F11" s="22">
        <v>188604</v>
      </c>
      <c r="G11" s="23">
        <v>0</v>
      </c>
      <c r="H11" s="23">
        <v>116003</v>
      </c>
      <c r="I11" s="23">
        <v>11557</v>
      </c>
      <c r="J11" s="23">
        <v>0</v>
      </c>
      <c r="K11" s="24">
        <v>20131</v>
      </c>
      <c r="L11" s="25" t="s">
        <v>32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336295</v>
      </c>
    </row>
    <row r="12" spans="1:22" x14ac:dyDescent="0.3">
      <c r="A12" s="19" t="s">
        <v>42</v>
      </c>
      <c r="B12" s="19" t="s">
        <v>43</v>
      </c>
      <c r="C12" s="20" t="s">
        <v>44</v>
      </c>
      <c r="D12" s="20">
        <v>2022</v>
      </c>
      <c r="E12" s="21" t="s">
        <v>38</v>
      </c>
      <c r="F12" s="22">
        <v>0</v>
      </c>
      <c r="G12" s="23">
        <v>352176</v>
      </c>
      <c r="H12" s="23">
        <v>12741</v>
      </c>
      <c r="I12" s="23">
        <v>0</v>
      </c>
      <c r="J12" s="23">
        <v>0</v>
      </c>
      <c r="K12" s="24">
        <v>18218</v>
      </c>
      <c r="L12" s="25" t="s">
        <v>73</v>
      </c>
      <c r="M12" s="26">
        <v>0</v>
      </c>
      <c r="N12" s="26">
        <v>0</v>
      </c>
      <c r="O12" s="26">
        <v>24</v>
      </c>
      <c r="P12" s="26">
        <v>5</v>
      </c>
      <c r="Q12" s="26">
        <v>5</v>
      </c>
      <c r="R12" s="26">
        <v>0</v>
      </c>
      <c r="S12" s="26">
        <v>0</v>
      </c>
      <c r="T12" s="26">
        <v>0</v>
      </c>
      <c r="U12" s="27">
        <f t="shared" si="0"/>
        <v>34</v>
      </c>
      <c r="V12" s="28">
        <f t="shared" si="1"/>
        <v>383135</v>
      </c>
    </row>
    <row r="13" spans="1:22" x14ac:dyDescent="0.3">
      <c r="A13" s="19" t="s">
        <v>45</v>
      </c>
      <c r="B13" s="19" t="s">
        <v>46</v>
      </c>
      <c r="C13" s="20" t="s">
        <v>47</v>
      </c>
      <c r="D13" s="20">
        <v>2022</v>
      </c>
      <c r="E13" s="21" t="s">
        <v>38</v>
      </c>
      <c r="F13" s="22">
        <v>360168</v>
      </c>
      <c r="G13" s="23">
        <v>0</v>
      </c>
      <c r="H13" s="23">
        <v>0</v>
      </c>
      <c r="I13" s="23">
        <v>0</v>
      </c>
      <c r="J13" s="23">
        <v>0</v>
      </c>
      <c r="K13" s="24">
        <v>0</v>
      </c>
      <c r="L13" s="25" t="s">
        <v>32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360168</v>
      </c>
    </row>
    <row r="14" spans="1:22" x14ac:dyDescent="0.3">
      <c r="A14" s="19" t="s">
        <v>45</v>
      </c>
      <c r="B14" s="19" t="s">
        <v>48</v>
      </c>
      <c r="C14" s="20" t="s">
        <v>49</v>
      </c>
      <c r="D14" s="20">
        <v>2022</v>
      </c>
      <c r="E14" s="21" t="s">
        <v>38</v>
      </c>
      <c r="F14" s="22">
        <v>0</v>
      </c>
      <c r="G14" s="23">
        <v>228696</v>
      </c>
      <c r="H14" s="23">
        <v>0</v>
      </c>
      <c r="I14" s="23">
        <v>0</v>
      </c>
      <c r="J14" s="23">
        <v>0</v>
      </c>
      <c r="K14" s="24">
        <v>8</v>
      </c>
      <c r="L14" s="25" t="s">
        <v>73</v>
      </c>
      <c r="M14" s="26">
        <v>0</v>
      </c>
      <c r="N14" s="26">
        <v>0</v>
      </c>
      <c r="O14" s="26">
        <v>22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22</v>
      </c>
      <c r="V14" s="28">
        <f t="shared" si="1"/>
        <v>228704</v>
      </c>
    </row>
    <row r="15" spans="1:22" x14ac:dyDescent="0.3">
      <c r="A15" s="19" t="s">
        <v>50</v>
      </c>
      <c r="B15" s="19" t="s">
        <v>51</v>
      </c>
      <c r="C15" s="20" t="s">
        <v>52</v>
      </c>
      <c r="D15" s="20">
        <v>2022</v>
      </c>
      <c r="E15" s="21" t="s">
        <v>38</v>
      </c>
      <c r="F15" s="22">
        <v>0</v>
      </c>
      <c r="G15" s="23">
        <v>351180</v>
      </c>
      <c r="H15" s="23">
        <v>17357</v>
      </c>
      <c r="I15" s="23">
        <v>0</v>
      </c>
      <c r="J15" s="23">
        <v>0</v>
      </c>
      <c r="K15" s="24">
        <v>26957</v>
      </c>
      <c r="L15" s="25" t="s">
        <v>72</v>
      </c>
      <c r="M15" s="26">
        <v>3</v>
      </c>
      <c r="N15" s="26">
        <v>6</v>
      </c>
      <c r="O15" s="26">
        <v>21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30</v>
      </c>
      <c r="V15" s="28">
        <f t="shared" si="1"/>
        <v>395494</v>
      </c>
    </row>
    <row r="16" spans="1:22" x14ac:dyDescent="0.3">
      <c r="A16" s="19" t="s">
        <v>53</v>
      </c>
      <c r="B16" s="19" t="s">
        <v>54</v>
      </c>
      <c r="C16" s="20" t="s">
        <v>55</v>
      </c>
      <c r="D16" s="20">
        <v>2022</v>
      </c>
      <c r="E16" s="21" t="s">
        <v>38</v>
      </c>
      <c r="F16" s="22">
        <v>0</v>
      </c>
      <c r="G16" s="23">
        <v>94404</v>
      </c>
      <c r="H16" s="23">
        <v>18587</v>
      </c>
      <c r="I16" s="23">
        <v>0</v>
      </c>
      <c r="J16" s="23">
        <v>0</v>
      </c>
      <c r="K16" s="24">
        <v>6801</v>
      </c>
      <c r="L16" s="25" t="s">
        <v>73</v>
      </c>
      <c r="M16" s="26">
        <v>0</v>
      </c>
      <c r="N16" s="26">
        <v>0</v>
      </c>
      <c r="O16" s="26">
        <v>0</v>
      </c>
      <c r="P16" s="26">
        <v>5</v>
      </c>
      <c r="Q16" s="26">
        <v>1</v>
      </c>
      <c r="R16" s="26">
        <v>0</v>
      </c>
      <c r="S16" s="26">
        <v>0</v>
      </c>
      <c r="T16" s="26">
        <v>0</v>
      </c>
      <c r="U16" s="27">
        <f t="shared" si="0"/>
        <v>6</v>
      </c>
      <c r="V16" s="28">
        <f t="shared" si="1"/>
        <v>119792</v>
      </c>
    </row>
    <row r="17" spans="1:22" x14ac:dyDescent="0.3">
      <c r="A17" s="19" t="s">
        <v>35</v>
      </c>
      <c r="B17" s="19" t="s">
        <v>56</v>
      </c>
      <c r="C17" s="20" t="s">
        <v>57</v>
      </c>
      <c r="D17" s="20">
        <v>2022</v>
      </c>
      <c r="E17" s="21" t="s">
        <v>38</v>
      </c>
      <c r="F17" s="22">
        <v>0</v>
      </c>
      <c r="G17" s="23">
        <v>383436</v>
      </c>
      <c r="H17" s="23">
        <v>56460</v>
      </c>
      <c r="I17" s="23">
        <v>0</v>
      </c>
      <c r="J17" s="23">
        <v>0</v>
      </c>
      <c r="K17" s="24">
        <v>30182</v>
      </c>
      <c r="L17" s="25" t="s">
        <v>73</v>
      </c>
      <c r="M17" s="26">
        <v>2</v>
      </c>
      <c r="N17" s="26">
        <v>3</v>
      </c>
      <c r="O17" s="26">
        <v>16</v>
      </c>
      <c r="P17" s="26">
        <v>9</v>
      </c>
      <c r="Q17" s="26">
        <v>0</v>
      </c>
      <c r="R17" s="26">
        <v>0</v>
      </c>
      <c r="S17" s="26">
        <v>0</v>
      </c>
      <c r="T17" s="26">
        <v>0</v>
      </c>
      <c r="U17" s="27">
        <f t="shared" si="0"/>
        <v>30</v>
      </c>
      <c r="V17" s="28">
        <f t="shared" si="1"/>
        <v>470078</v>
      </c>
    </row>
    <row r="18" spans="1:22" x14ac:dyDescent="0.3">
      <c r="A18" s="19" t="s">
        <v>39</v>
      </c>
      <c r="B18" s="19" t="s">
        <v>58</v>
      </c>
      <c r="C18" s="20" t="s">
        <v>59</v>
      </c>
      <c r="D18" s="20">
        <v>2022</v>
      </c>
      <c r="E18" s="21" t="s">
        <v>38</v>
      </c>
      <c r="F18" s="22">
        <v>116174</v>
      </c>
      <c r="G18" s="23">
        <v>0</v>
      </c>
      <c r="H18" s="23">
        <v>62393</v>
      </c>
      <c r="I18" s="23">
        <v>5778</v>
      </c>
      <c r="J18" s="23">
        <v>0</v>
      </c>
      <c r="K18" s="24">
        <v>12129</v>
      </c>
      <c r="L18" s="25" t="s">
        <v>32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196474</v>
      </c>
    </row>
    <row r="19" spans="1:22" x14ac:dyDescent="0.3">
      <c r="A19" s="19" t="s">
        <v>50</v>
      </c>
      <c r="B19" s="19" t="s">
        <v>60</v>
      </c>
      <c r="C19" s="20" t="s">
        <v>61</v>
      </c>
      <c r="D19" s="20">
        <v>2022</v>
      </c>
      <c r="E19" s="21" t="s">
        <v>38</v>
      </c>
      <c r="F19" s="22">
        <v>0</v>
      </c>
      <c r="G19" s="23">
        <v>32400</v>
      </c>
      <c r="H19" s="23">
        <v>12986</v>
      </c>
      <c r="I19" s="23">
        <v>0</v>
      </c>
      <c r="J19" s="23">
        <v>0</v>
      </c>
      <c r="K19" s="24">
        <v>2980</v>
      </c>
      <c r="L19" s="25" t="s">
        <v>72</v>
      </c>
      <c r="M19" s="26">
        <v>0</v>
      </c>
      <c r="N19" s="26">
        <v>3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3</v>
      </c>
      <c r="V19" s="28">
        <f t="shared" si="1"/>
        <v>48366</v>
      </c>
    </row>
    <row r="20" spans="1:22" x14ac:dyDescent="0.3">
      <c r="A20" s="19" t="s">
        <v>53</v>
      </c>
      <c r="B20" s="19" t="s">
        <v>62</v>
      </c>
      <c r="C20" s="20" t="s">
        <v>63</v>
      </c>
      <c r="D20" s="20">
        <v>2022</v>
      </c>
      <c r="E20" s="21" t="s">
        <v>64</v>
      </c>
      <c r="F20" s="22">
        <v>18180</v>
      </c>
      <c r="G20" s="23">
        <v>87360</v>
      </c>
      <c r="H20" s="23">
        <v>61863</v>
      </c>
      <c r="I20" s="23">
        <v>5040</v>
      </c>
      <c r="J20" s="23">
        <v>0</v>
      </c>
      <c r="K20" s="24">
        <v>15057</v>
      </c>
      <c r="L20" s="25" t="s">
        <v>72</v>
      </c>
      <c r="M20" s="26">
        <v>0</v>
      </c>
      <c r="N20" s="26">
        <v>0</v>
      </c>
      <c r="O20" s="26">
        <v>7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7">
        <f t="shared" si="0"/>
        <v>7</v>
      </c>
      <c r="V20" s="28">
        <f t="shared" si="1"/>
        <v>187500</v>
      </c>
    </row>
    <row r="21" spans="1:22" x14ac:dyDescent="0.3">
      <c r="A21" s="19" t="s">
        <v>65</v>
      </c>
      <c r="B21" s="19" t="s">
        <v>66</v>
      </c>
      <c r="C21" s="20" t="s">
        <v>67</v>
      </c>
      <c r="D21" s="20">
        <v>2022</v>
      </c>
      <c r="E21" s="21" t="s">
        <v>38</v>
      </c>
      <c r="F21" s="22">
        <v>0</v>
      </c>
      <c r="G21" s="23">
        <v>120564</v>
      </c>
      <c r="H21" s="23">
        <v>34499</v>
      </c>
      <c r="I21" s="23">
        <v>0</v>
      </c>
      <c r="J21" s="23">
        <v>0</v>
      </c>
      <c r="K21" s="24">
        <v>0</v>
      </c>
      <c r="L21" s="25" t="s">
        <v>72</v>
      </c>
      <c r="M21" s="26">
        <v>0</v>
      </c>
      <c r="N21" s="26">
        <v>2</v>
      </c>
      <c r="O21" s="26">
        <v>4</v>
      </c>
      <c r="P21" s="26">
        <v>2</v>
      </c>
      <c r="Q21" s="26">
        <v>1</v>
      </c>
      <c r="R21" s="26">
        <v>0</v>
      </c>
      <c r="S21" s="26">
        <v>0</v>
      </c>
      <c r="T21" s="26">
        <v>0</v>
      </c>
      <c r="U21" s="27">
        <f t="shared" si="0"/>
        <v>9</v>
      </c>
      <c r="V21" s="28">
        <f t="shared" si="1"/>
        <v>155063</v>
      </c>
    </row>
    <row r="22" spans="1:22" x14ac:dyDescent="0.3">
      <c r="A22" s="19" t="s">
        <v>53</v>
      </c>
      <c r="B22" s="19" t="s">
        <v>68</v>
      </c>
      <c r="C22" s="20" t="s">
        <v>69</v>
      </c>
      <c r="D22" s="20">
        <v>2022</v>
      </c>
      <c r="E22" s="21" t="s">
        <v>64</v>
      </c>
      <c r="F22" s="22">
        <v>0</v>
      </c>
      <c r="G22" s="23">
        <v>88080</v>
      </c>
      <c r="H22" s="23">
        <v>86559</v>
      </c>
      <c r="I22" s="23">
        <v>0</v>
      </c>
      <c r="J22" s="23">
        <v>0</v>
      </c>
      <c r="K22" s="24">
        <v>0</v>
      </c>
      <c r="L22" s="25" t="s">
        <v>72</v>
      </c>
      <c r="M22" s="26">
        <v>0</v>
      </c>
      <c r="N22" s="26">
        <v>7</v>
      </c>
      <c r="O22" s="26">
        <v>1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7">
        <f t="shared" si="0"/>
        <v>8</v>
      </c>
      <c r="V22" s="28">
        <f t="shared" si="1"/>
        <v>174639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</sheetData>
  <autoFilter ref="A8:V8" xr:uid="{72C0A43F-5FFE-4A39-8403-E83F1713E521}"/>
  <conditionalFormatting sqref="V9:V32">
    <cfRule type="cellIs" dxfId="3" priority="4" operator="lessThan">
      <formula>0</formula>
    </cfRule>
  </conditionalFormatting>
  <conditionalFormatting sqref="V9:V32">
    <cfRule type="expression" dxfId="2" priority="3">
      <formula>#REF!&lt;0</formula>
    </cfRule>
  </conditionalFormatting>
  <conditionalFormatting sqref="D9:D32">
    <cfRule type="expression" dxfId="1" priority="1">
      <formula>OR($D9&gt;2022,AND($D9&lt;2022,$D9&lt;&gt;""))</formula>
    </cfRule>
  </conditionalFormatting>
  <conditionalFormatting sqref="C9:C32">
    <cfRule type="expression" dxfId="0" priority="5">
      <formula>(#REF!&gt;1)</formula>
    </cfRule>
  </conditionalFormatting>
  <dataValidations count="3">
    <dataValidation type="list" allowBlank="1" showInputMessage="1" showErrorMessage="1" sqref="L9:L32" xr:uid="{ACF6555F-3E39-4CF8-A52A-BAD5C7C5701A}">
      <formula1>"N/A, FMR, Actual Rent"</formula1>
    </dataValidation>
    <dataValidation type="list" allowBlank="1" showInputMessage="1" showErrorMessage="1" sqref="E9:E32" xr:uid="{9D39DD67-8E9D-4DAA-A3A5-788A6FE6FAD0}">
      <formula1>"PH, TH, Joint TH &amp; PH-RRH, HMIS, SSO, TRA, PRA, SRA, S+C/SRO"</formula1>
    </dataValidation>
    <dataValidation allowBlank="1" showErrorMessage="1" sqref="A8:V8" xr:uid="{EB38502D-BA75-4BF5-8A21-9341922B46C9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2021-03-06T21:41:24Z</dcterms:created>
  <dcterms:modified xsi:type="dcterms:W3CDTF">2021-05-20T14:01:21Z</dcterms:modified>
</cp:coreProperties>
</file>