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R-500\"/>
    </mc:Choice>
  </mc:AlternateContent>
  <xr:revisionPtr revIDLastSave="0" documentId="13_ncr:1_{DA38D509-ABF5-477B-95BC-B5BB9D065866}" xr6:coauthVersionLast="46" xr6:coauthVersionMax="46" xr10:uidLastSave="{00000000-0000-0000-0000-000000000000}"/>
  <bookViews>
    <workbookView xWindow="-108" yWindow="-108" windowWidth="27288" windowHeight="17664" xr2:uid="{366BCB56-DE65-49FD-940D-1850EA2DC5D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1" l="1"/>
  <c r="U16" i="1"/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<sst xmlns="http://schemas.openxmlformats.org/spreadsheetml/2006/main" count="74" uniqueCount="59">
  <si>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</si>
  <si>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</si>
  <si>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</si>
  <si>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</si>
  <si>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</si>
  <si>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</si>
  <si>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</si>
  <si>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</si>
  <si>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</si>
  <si>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</si>
  <si>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</si>
  <si>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</si>
  <si>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</si>
  <si>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</si>
  <si>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</si>
  <si>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</si>
  <si>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</si>
  <si>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</si>
  <si>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</si>
  <si>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</si>
  <si>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</si>
  <si>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</si>
  <si>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</si>
  <si>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</si>
  <si>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</si>
  <si>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</si>
  <si>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</si>
  <si>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</si>
  <si>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OR-504</t>
  </si>
  <si>
    <t>Shangri-La Corporation</t>
  </si>
  <si>
    <t>Shangri-La PSH Assistance PH</t>
  </si>
  <si>
    <t>OR0056L0E042013</t>
  </si>
  <si>
    <t>PH</t>
  </si>
  <si>
    <t/>
  </si>
  <si>
    <t>Portland</t>
  </si>
  <si>
    <t>Salem/Marion, Polk Counties CoC</t>
  </si>
  <si>
    <t>Mid-Willamette Valley Council of Governments</t>
  </si>
  <si>
    <t>Shangri-La SHAP-1.2 PSH</t>
  </si>
  <si>
    <t>OR0162L0E042008</t>
  </si>
  <si>
    <t>Mid-Willamette Valley Community Action Agency</t>
  </si>
  <si>
    <t>ROCC BOS CE</t>
  </si>
  <si>
    <t>OR0232L0E042004</t>
  </si>
  <si>
    <t>SSO</t>
  </si>
  <si>
    <t>Center for Hope &amp; Safety</t>
  </si>
  <si>
    <t>CHS DV RRH Housing &amp; Services Project</t>
  </si>
  <si>
    <t>OR0262L0E042002</t>
  </si>
  <si>
    <t>CHS DV Bonus Project</t>
  </si>
  <si>
    <t>OR0286L0E042001</t>
  </si>
  <si>
    <t>OR0293L0E042013</t>
  </si>
  <si>
    <t>Oregon Coalition Against Domestic and Sexual Violence</t>
  </si>
  <si>
    <t>OCADSV SSO for Coordinated Entry</t>
  </si>
  <si>
    <t>OR0295L0E042002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</si>
  <si>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</si>
  <si>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</si>
  <si>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</si>
  <si>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OR0246L0E052002</t>
  </si>
  <si>
    <t>MWVCAA - PSH Bonus 1</t>
  </si>
  <si>
    <t>Oregon Housing &amp; Community Services</t>
  </si>
  <si>
    <t>HMIS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</si>
</sst>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0276-9D84-4B07-80C7-37AA073FA8BD}">
  <sheetPr codeName="Sheet299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53</v>
      </c>
      <c r="B5" s="34">
        <f ca="1">SUM(OFFSET(V8,1,0,500,1))</f>
        <v>1045186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147659</v>
      </c>
      <c r="G9" s="23">
        <v>0</v>
      </c>
      <c r="H9" s="23">
        <v>38588</v>
      </c>
      <c r="I9" s="23">
        <v>0</v>
      </c>
      <c r="J9" s="23">
        <v>0</v>
      </c>
      <c r="K9" s="24">
        <v>8758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195005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129807</v>
      </c>
      <c r="G10" s="23">
        <v>0</v>
      </c>
      <c r="H10" s="23">
        <v>23841</v>
      </c>
      <c r="I10" s="23">
        <v>0</v>
      </c>
      <c r="J10" s="23">
        <v>0</v>
      </c>
      <c r="K10" s="24">
        <v>4626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158274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0</v>
      </c>
      <c r="H11" s="23">
        <v>33041</v>
      </c>
      <c r="I11" s="23">
        <v>0</v>
      </c>
      <c r="J11" s="23">
        <v>0</v>
      </c>
      <c r="K11" s="24">
        <v>3268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36309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142956</v>
      </c>
      <c r="H12" s="23">
        <v>58300</v>
      </c>
      <c r="I12" s="23">
        <v>0</v>
      </c>
      <c r="J12" s="23">
        <v>0</v>
      </c>
      <c r="K12" s="24">
        <v>16129</v>
      </c>
      <c r="L12" s="25" t="s">
        <v>54</v>
      </c>
      <c r="M12" s="26">
        <v>3</v>
      </c>
      <c r="N12" s="26">
        <v>0</v>
      </c>
      <c r="O12" s="26">
        <v>5</v>
      </c>
      <c r="P12" s="26">
        <v>4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13</v>
      </c>
      <c r="V12" s="28">
        <f t="shared" si="1"/>
        <v>217385</v>
      </c>
    </row>
    <row r="13" spans="1:22" x14ac:dyDescent="0.3">
      <c r="A13" s="19" t="s">
        <v>43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174240</v>
      </c>
      <c r="H13" s="23">
        <v>20968</v>
      </c>
      <c r="I13" s="23">
        <v>0</v>
      </c>
      <c r="J13" s="23">
        <v>0</v>
      </c>
      <c r="K13" s="24">
        <v>15577</v>
      </c>
      <c r="L13" s="25" t="s">
        <v>54</v>
      </c>
      <c r="M13" s="26">
        <v>0</v>
      </c>
      <c r="N13" s="26">
        <v>0</v>
      </c>
      <c r="O13" s="26">
        <v>2</v>
      </c>
      <c r="P13" s="26">
        <v>4</v>
      </c>
      <c r="Q13" s="26">
        <v>3</v>
      </c>
      <c r="R13" s="26">
        <v>2</v>
      </c>
      <c r="S13" s="26">
        <v>0</v>
      </c>
      <c r="T13" s="26">
        <v>0</v>
      </c>
      <c r="U13" s="27">
        <f t="shared" si="0"/>
        <v>11</v>
      </c>
      <c r="V13" s="28">
        <f t="shared" si="1"/>
        <v>210785</v>
      </c>
    </row>
    <row r="14" spans="1:22" x14ac:dyDescent="0.3">
      <c r="A14" s="19" t="s">
        <v>57</v>
      </c>
      <c r="B14" s="19" t="s">
        <v>58</v>
      </c>
      <c r="C14" s="20" t="s">
        <v>48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14696</v>
      </c>
      <c r="K14" s="24">
        <v>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14696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42</v>
      </c>
      <c r="F15" s="22">
        <v>0</v>
      </c>
      <c r="G15" s="23">
        <v>0</v>
      </c>
      <c r="H15" s="23">
        <v>26484</v>
      </c>
      <c r="I15" s="23">
        <v>0</v>
      </c>
      <c r="J15" s="23">
        <v>0</v>
      </c>
      <c r="K15" s="24">
        <v>2648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29132</v>
      </c>
    </row>
    <row r="16" spans="1:22" x14ac:dyDescent="0.3">
      <c r="A16" s="19" t="s">
        <v>39</v>
      </c>
      <c r="B16" s="19" t="s">
        <v>56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127944</v>
      </c>
      <c r="H16" s="23">
        <v>46127</v>
      </c>
      <c r="I16" s="23">
        <v>0</v>
      </c>
      <c r="J16" s="23">
        <v>0</v>
      </c>
      <c r="K16" s="24">
        <v>9529</v>
      </c>
      <c r="L16" s="25" t="s">
        <v>54</v>
      </c>
      <c r="M16" s="26">
        <v>0</v>
      </c>
      <c r="N16" s="26">
        <v>0</v>
      </c>
      <c r="O16" s="26">
        <v>0</v>
      </c>
      <c r="P16" s="26">
        <v>2</v>
      </c>
      <c r="Q16" s="26">
        <v>3</v>
      </c>
      <c r="R16" s="26">
        <v>2</v>
      </c>
      <c r="S16" s="26">
        <v>0</v>
      </c>
      <c r="T16" s="26">
        <v>0</v>
      </c>
      <c r="U16" s="27">
        <f t="shared" si="0"/>
        <v>7</v>
      </c>
      <c r="V16" s="28">
        <f t="shared" si="1"/>
        <v>183600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7D74DE4A-946F-4CF9-BB7D-62E7715F505E}"/>
  <conditionalFormatting sqref="V9:V15 V17:V25">
    <cfRule type="cellIs" dxfId="6" priority="8" operator="lessThan">
      <formula>0</formula>
    </cfRule>
  </conditionalFormatting>
  <conditionalFormatting sqref="V9:V15 V17:V25">
    <cfRule type="expression" dxfId="5" priority="7">
      <formula>#REF!&lt;0</formula>
    </cfRule>
  </conditionalFormatting>
  <conditionalFormatting sqref="D9:D15 D17:D25">
    <cfRule type="expression" dxfId="4" priority="5">
      <formula>OR($D9&gt;2022,AND($D9&lt;2022,$D9&lt;&gt;""))</formula>
    </cfRule>
  </conditionalFormatting>
  <conditionalFormatting sqref="V16">
    <cfRule type="cellIs" dxfId="3" priority="4" operator="lessThan">
      <formula>0</formula>
    </cfRule>
  </conditionalFormatting>
  <conditionalFormatting sqref="V16">
    <cfRule type="expression" dxfId="2" priority="3">
      <formula>#REF!&lt;0</formula>
    </cfRule>
  </conditionalFormatting>
  <conditionalFormatting sqref="D16">
    <cfRule type="expression" dxfId="1" priority="1">
      <formula>OR($D16&gt;2022,AND($D16&lt;2022,$D16&lt;&gt;""))</formula>
    </cfRule>
  </conditionalFormatting>
  <conditionalFormatting sqref="C9:C25">
    <cfRule type="expression" dxfId="0" priority="9">
      <formula>(#REF!&gt;1)</formula>
    </cfRule>
  </conditionalFormatting>
  <dataValidations count="3">
    <dataValidation type="list" allowBlank="1" showInputMessage="1" showErrorMessage="1" sqref="L9:L25" xr:uid="{CACC4E31-539A-48DC-A639-F0840A05780A}">
      <formula1>"N/A, FMR, Actual Rent"</formula1>
    </dataValidation>
    <dataValidation type="list" allowBlank="1" showInputMessage="1" showErrorMessage="1" sqref="E9:E25" xr:uid="{2B9E65DD-56BE-4691-8561-ECFE994F0D4C}">
      <formula1>"PH, TH, Joint TH &amp; PH-RRH, HMIS, SSO, TRA, PRA, SRA, S+C/SRO"</formula1>
    </dataValidation>
    <dataValidation allowBlank="1" showErrorMessage="1" sqref="A8:V8" xr:uid="{261D17E8-B649-45E2-971C-7C7E88A9A89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2021-03-06T21:41:27Z</dcterms:created>
  <dcterms:modified xsi:type="dcterms:W3CDTF">2021-05-20T14:01:19Z</dcterms:modified>
</cp:coreProperties>
</file>