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OK-500\"/>
    </mc:Choice>
  </mc:AlternateContent>
  <xr:revisionPtr revIDLastSave="0" documentId="13_ncr:1_{9BB68F74-FA03-4A59-B947-6EB7FE7FDBC9}" xr6:coauthVersionLast="46" xr6:coauthVersionMax="46" xr10:uidLastSave="{00000000-0000-0000-0000-000000000000}"/>
  <bookViews>
    <workbookView xWindow="-108" yWindow="-108" windowWidth="27288" windowHeight="17664" xr2:uid="{0F585C5B-741B-4197-AFA8-6C95015FF275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<sst xmlns="http://schemas.openxmlformats.org/spreadsheetml/2006/main" count="99" uniqueCount="71">
  <si>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</si>
  <si>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</si>
  <si>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</si>
  <si>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</si>
  <si>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</si>
  <si>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</si>
  <si>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</si>
  <si>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</si>
  <si>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</si>
  <si>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</si>
  <si>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</si>
  <si>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</si>
  <si>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</si>
  <si>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</si>
  <si>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</si>
  <si>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</si>
  <si>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</si>
  <si>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</si>
  <si>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</si>
  <si>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</si>
  <si>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</si>
  <si>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</si>
  <si>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</si>
  <si>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</si>
  <si>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</si>
  <si>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</si>
  <si>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</si>
  <si>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</si>
  <si>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OK-501</t>
  </si>
  <si>
    <t>Center for Housing Solutions</t>
  </si>
  <si>
    <t>ShareLink Homeless Management Information System FY2019</t>
  </si>
  <si>
    <t>OK0015L6I012013</t>
  </si>
  <si>
    <t/>
  </si>
  <si>
    <t>Oklahoma City</t>
  </si>
  <si>
    <t>Tulsa City &amp; County CoC</t>
  </si>
  <si>
    <t>Center for Housing Solutions, Inc.</t>
  </si>
  <si>
    <t>Mental Health Association in Tulsa, Inc.</t>
  </si>
  <si>
    <t>Walker Hall TLC</t>
  </si>
  <si>
    <t>OK0018L6I012013</t>
  </si>
  <si>
    <t>TH</t>
  </si>
  <si>
    <t>LTS  Apartments Tulsa</t>
  </si>
  <si>
    <t>OK0043L6I012012</t>
  </si>
  <si>
    <t>PH</t>
  </si>
  <si>
    <t xml:space="preserve">Tulsa Day Center </t>
  </si>
  <si>
    <t>TDC Permanent Supportive Housing Program</t>
  </si>
  <si>
    <t>OK0051L6I012009</t>
  </si>
  <si>
    <t>Volunteers of America of Oklahoma, Inc.</t>
  </si>
  <si>
    <t>5600PSH</t>
  </si>
  <si>
    <t>OK0060L6I012011</t>
  </si>
  <si>
    <t>Hudson Villas</t>
  </si>
  <si>
    <t>OK0077L6I012007</t>
  </si>
  <si>
    <t>William D. Packard Permanent Supportive Housing</t>
  </si>
  <si>
    <t>OK0094L6I012007</t>
  </si>
  <si>
    <t>Youth Services of Tulsa, Inc.</t>
  </si>
  <si>
    <t>RRH Youth Renewal</t>
  </si>
  <si>
    <t>OK0112L6I012005</t>
  </si>
  <si>
    <t>LTS Apartments VI</t>
  </si>
  <si>
    <t>OK0114L6I012005</t>
  </si>
  <si>
    <t>CoC Coordinated Entry System FY2019</t>
  </si>
  <si>
    <t>OK0123L6I012004</t>
  </si>
  <si>
    <t>SSO</t>
  </si>
  <si>
    <t>TDC Rapid Rehousing Program</t>
  </si>
  <si>
    <t>OK0125L6I012003</t>
  </si>
  <si>
    <t>12th Street Permanent Supportive Housing</t>
  </si>
  <si>
    <t>OK0153L6I012001</t>
  </si>
  <si>
    <t>Domestic Violence Intervention Services, Inc.</t>
  </si>
  <si>
    <t>DVIS RRH DV Bonus</t>
  </si>
  <si>
    <t>OK0154D6I012001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</si>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</sst>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A6ED-D992-4F05-9238-723F1631752E}">
  <sheetPr codeName="Sheet288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68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69</v>
      </c>
      <c r="B5" s="34">
        <f ca="1">SUM(OFFSET(V8,1,0,500,1))</f>
        <v>3143010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117300</v>
      </c>
      <c r="K9" s="24">
        <v>5813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31" si="0">SUM(M9:T9)</f>
        <v>0</v>
      </c>
      <c r="V9" s="28">
        <f t="shared" ref="V9:V31" si="1">SUM(F9:K9)</f>
        <v>123113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39</v>
      </c>
      <c r="F10" s="22">
        <v>0</v>
      </c>
      <c r="G10" s="23">
        <v>0</v>
      </c>
      <c r="H10" s="23">
        <v>0</v>
      </c>
      <c r="I10" s="23">
        <v>82118</v>
      </c>
      <c r="J10" s="23">
        <v>2126</v>
      </c>
      <c r="K10" s="24">
        <v>4212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88456</v>
      </c>
    </row>
    <row r="11" spans="1:22" x14ac:dyDescent="0.3">
      <c r="A11" s="19" t="s">
        <v>36</v>
      </c>
      <c r="B11" s="19" t="s">
        <v>40</v>
      </c>
      <c r="C11" s="20" t="s">
        <v>41</v>
      </c>
      <c r="D11" s="20">
        <v>2022</v>
      </c>
      <c r="E11" s="21" t="s">
        <v>42</v>
      </c>
      <c r="F11" s="22">
        <v>60164</v>
      </c>
      <c r="G11" s="23">
        <v>0</v>
      </c>
      <c r="H11" s="23">
        <v>148441</v>
      </c>
      <c r="I11" s="23">
        <v>595869</v>
      </c>
      <c r="J11" s="23">
        <v>31014</v>
      </c>
      <c r="K11" s="24">
        <v>36312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871800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42</v>
      </c>
      <c r="F12" s="22">
        <v>98930</v>
      </c>
      <c r="G12" s="23">
        <v>0</v>
      </c>
      <c r="H12" s="23">
        <v>11730</v>
      </c>
      <c r="I12" s="23">
        <v>18610</v>
      </c>
      <c r="J12" s="23">
        <v>0</v>
      </c>
      <c r="K12" s="24">
        <v>5057</v>
      </c>
      <c r="L12" s="25" t="s">
        <v>32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134327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42</v>
      </c>
      <c r="F13" s="22">
        <v>239424</v>
      </c>
      <c r="G13" s="23">
        <v>0</v>
      </c>
      <c r="H13" s="23">
        <v>197203</v>
      </c>
      <c r="I13" s="23">
        <v>113031</v>
      </c>
      <c r="J13" s="23">
        <v>0</v>
      </c>
      <c r="K13" s="24">
        <v>21526</v>
      </c>
      <c r="L13" s="25" t="s">
        <v>32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571184</v>
      </c>
    </row>
    <row r="14" spans="1:22" x14ac:dyDescent="0.3">
      <c r="A14" s="19" t="s">
        <v>43</v>
      </c>
      <c r="B14" s="19" t="s">
        <v>49</v>
      </c>
      <c r="C14" s="20" t="s">
        <v>50</v>
      </c>
      <c r="D14" s="20">
        <v>2022</v>
      </c>
      <c r="E14" s="21" t="s">
        <v>42</v>
      </c>
      <c r="F14" s="22">
        <v>0</v>
      </c>
      <c r="G14" s="23">
        <v>0</v>
      </c>
      <c r="H14" s="23">
        <v>20296</v>
      </c>
      <c r="I14" s="23">
        <v>98748</v>
      </c>
      <c r="J14" s="23">
        <v>0</v>
      </c>
      <c r="K14" s="24">
        <v>5074</v>
      </c>
      <c r="L14" s="25" t="s">
        <v>32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124118</v>
      </c>
    </row>
    <row r="15" spans="1:22" x14ac:dyDescent="0.3">
      <c r="A15" s="19" t="s">
        <v>36</v>
      </c>
      <c r="B15" s="19" t="s">
        <v>51</v>
      </c>
      <c r="C15" s="20" t="s">
        <v>52</v>
      </c>
      <c r="D15" s="20">
        <v>2022</v>
      </c>
      <c r="E15" s="21" t="s">
        <v>42</v>
      </c>
      <c r="F15" s="22">
        <v>0</v>
      </c>
      <c r="G15" s="23">
        <v>0</v>
      </c>
      <c r="H15" s="23">
        <v>0</v>
      </c>
      <c r="I15" s="23">
        <v>138058</v>
      </c>
      <c r="J15" s="23">
        <v>4430</v>
      </c>
      <c r="K15" s="24">
        <v>5670</v>
      </c>
      <c r="L15" s="25" t="s">
        <v>32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148158</v>
      </c>
    </row>
    <row r="16" spans="1:22" x14ac:dyDescent="0.3">
      <c r="A16" s="19" t="s">
        <v>53</v>
      </c>
      <c r="B16" s="19" t="s">
        <v>54</v>
      </c>
      <c r="C16" s="20" t="s">
        <v>55</v>
      </c>
      <c r="D16" s="20">
        <v>2022</v>
      </c>
      <c r="E16" s="21" t="s">
        <v>42</v>
      </c>
      <c r="F16" s="22">
        <v>0</v>
      </c>
      <c r="G16" s="23">
        <v>56388</v>
      </c>
      <c r="H16" s="23">
        <v>56846</v>
      </c>
      <c r="I16" s="23">
        <v>0</v>
      </c>
      <c r="J16" s="23">
        <v>0</v>
      </c>
      <c r="K16" s="24">
        <v>5238</v>
      </c>
      <c r="L16" s="25" t="s">
        <v>70</v>
      </c>
      <c r="M16" s="26">
        <v>0</v>
      </c>
      <c r="N16" s="26">
        <v>2</v>
      </c>
      <c r="O16" s="26">
        <v>5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7</v>
      </c>
      <c r="V16" s="28">
        <f t="shared" si="1"/>
        <v>118472</v>
      </c>
    </row>
    <row r="17" spans="1:22" x14ac:dyDescent="0.3">
      <c r="A17" s="19" t="s">
        <v>36</v>
      </c>
      <c r="B17" s="19" t="s">
        <v>56</v>
      </c>
      <c r="C17" s="20" t="s">
        <v>57</v>
      </c>
      <c r="D17" s="20">
        <v>2022</v>
      </c>
      <c r="E17" s="21" t="s">
        <v>42</v>
      </c>
      <c r="F17" s="22">
        <v>42998</v>
      </c>
      <c r="G17" s="23">
        <v>0</v>
      </c>
      <c r="H17" s="23">
        <v>43750</v>
      </c>
      <c r="I17" s="23">
        <v>40319</v>
      </c>
      <c r="J17" s="23">
        <v>2510</v>
      </c>
      <c r="K17" s="24">
        <v>5944</v>
      </c>
      <c r="L17" s="25" t="s">
        <v>32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135521</v>
      </c>
    </row>
    <row r="18" spans="1:22" x14ac:dyDescent="0.3">
      <c r="A18" s="19" t="s">
        <v>29</v>
      </c>
      <c r="B18" s="19" t="s">
        <v>58</v>
      </c>
      <c r="C18" s="20" t="s">
        <v>59</v>
      </c>
      <c r="D18" s="20">
        <v>2022</v>
      </c>
      <c r="E18" s="21" t="s">
        <v>60</v>
      </c>
      <c r="F18" s="22">
        <v>0</v>
      </c>
      <c r="G18" s="23">
        <v>0</v>
      </c>
      <c r="H18" s="23">
        <v>58578</v>
      </c>
      <c r="I18" s="23">
        <v>0</v>
      </c>
      <c r="J18" s="23">
        <v>0</v>
      </c>
      <c r="K18" s="24">
        <v>5790</v>
      </c>
      <c r="L18" s="25" t="s">
        <v>32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64368</v>
      </c>
    </row>
    <row r="19" spans="1:22" x14ac:dyDescent="0.3">
      <c r="A19" s="19" t="s">
        <v>43</v>
      </c>
      <c r="B19" s="19" t="s">
        <v>61</v>
      </c>
      <c r="C19" s="20" t="s">
        <v>62</v>
      </c>
      <c r="D19" s="20">
        <v>2022</v>
      </c>
      <c r="E19" s="21" t="s">
        <v>42</v>
      </c>
      <c r="F19" s="22">
        <v>0</v>
      </c>
      <c r="G19" s="23">
        <v>120672</v>
      </c>
      <c r="H19" s="23">
        <v>97637</v>
      </c>
      <c r="I19" s="23">
        <v>0</v>
      </c>
      <c r="J19" s="23">
        <v>0</v>
      </c>
      <c r="K19" s="24">
        <v>15738</v>
      </c>
      <c r="L19" s="25" t="s">
        <v>70</v>
      </c>
      <c r="M19" s="26">
        <v>0</v>
      </c>
      <c r="N19" s="26">
        <v>0</v>
      </c>
      <c r="O19" s="26">
        <v>8</v>
      </c>
      <c r="P19" s="26">
        <v>5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13</v>
      </c>
      <c r="V19" s="28">
        <f t="shared" si="1"/>
        <v>234047</v>
      </c>
    </row>
    <row r="20" spans="1:22" x14ac:dyDescent="0.3">
      <c r="A20" s="19" t="s">
        <v>36</v>
      </c>
      <c r="B20" s="19" t="s">
        <v>63</v>
      </c>
      <c r="C20" s="20" t="s">
        <v>64</v>
      </c>
      <c r="D20" s="20">
        <v>2022</v>
      </c>
      <c r="E20" s="21" t="s">
        <v>42</v>
      </c>
      <c r="F20" s="22">
        <v>0</v>
      </c>
      <c r="G20" s="23">
        <v>0</v>
      </c>
      <c r="H20" s="23">
        <v>0</v>
      </c>
      <c r="I20" s="23">
        <v>222694</v>
      </c>
      <c r="J20" s="23">
        <v>4430</v>
      </c>
      <c r="K20" s="24">
        <v>10446</v>
      </c>
      <c r="L20" s="25" t="s">
        <v>32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237570</v>
      </c>
    </row>
    <row r="21" spans="1:22" x14ac:dyDescent="0.3">
      <c r="A21" s="19" t="s">
        <v>65</v>
      </c>
      <c r="B21" s="19" t="s">
        <v>66</v>
      </c>
      <c r="C21" s="20" t="s">
        <v>67</v>
      </c>
      <c r="D21" s="20">
        <v>2022</v>
      </c>
      <c r="E21" s="21" t="s">
        <v>42</v>
      </c>
      <c r="F21" s="22">
        <v>0</v>
      </c>
      <c r="G21" s="23">
        <v>171672</v>
      </c>
      <c r="H21" s="23">
        <v>94560</v>
      </c>
      <c r="I21" s="23">
        <v>0</v>
      </c>
      <c r="J21" s="23">
        <v>0</v>
      </c>
      <c r="K21" s="24">
        <v>25644</v>
      </c>
      <c r="L21" s="25" t="s">
        <v>70</v>
      </c>
      <c r="M21" s="26">
        <v>0</v>
      </c>
      <c r="N21" s="26">
        <v>0</v>
      </c>
      <c r="O21" s="26">
        <v>6</v>
      </c>
      <c r="P21" s="26">
        <v>6</v>
      </c>
      <c r="Q21" s="26">
        <v>4</v>
      </c>
      <c r="R21" s="26">
        <v>0</v>
      </c>
      <c r="S21" s="26">
        <v>0</v>
      </c>
      <c r="T21" s="26">
        <v>0</v>
      </c>
      <c r="U21" s="27">
        <f t="shared" si="0"/>
        <v>16</v>
      </c>
      <c r="V21" s="28">
        <f t="shared" si="1"/>
        <v>291876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</sheetData>
  <autoFilter ref="A8:V8" xr:uid="{D42ADE70-54A5-4E57-9AC5-2BF9F45E5CAA}"/>
  <conditionalFormatting sqref="V9:V31">
    <cfRule type="cellIs" dxfId="3" priority="4" operator="lessThan">
      <formula>0</formula>
    </cfRule>
  </conditionalFormatting>
  <conditionalFormatting sqref="V9:V31">
    <cfRule type="expression" dxfId="2" priority="3">
      <formula>#REF!&lt;0</formula>
    </cfRule>
  </conditionalFormatting>
  <conditionalFormatting sqref="D9:D31">
    <cfRule type="expression" dxfId="1" priority="1">
      <formula>OR($D9&gt;2022,AND($D9&lt;2022,$D9&lt;&gt;""))</formula>
    </cfRule>
  </conditionalFormatting>
  <conditionalFormatting sqref="C9:C31">
    <cfRule type="expression" dxfId="0" priority="5">
      <formula>(#REF!&gt;1)</formula>
    </cfRule>
  </conditionalFormatting>
  <dataValidations count="3">
    <dataValidation type="list" allowBlank="1" showInputMessage="1" showErrorMessage="1" sqref="L9:L31" xr:uid="{0723CDAA-9B48-4BE6-AF81-7CD07A2FCA9B}">
      <formula1>"N/A, FMR, Actual Rent"</formula1>
    </dataValidation>
    <dataValidation type="list" allowBlank="1" showInputMessage="1" showErrorMessage="1" sqref="E9:E31" xr:uid="{37924235-ED6B-493E-878C-2F4FD3B63AAC}">
      <formula1>"PH, TH, Joint TH &amp; PH-RRH, HMIS, SSO, TRA, PRA, SRA, S+C/SRO"</formula1>
    </dataValidation>
    <dataValidation allowBlank="1" showErrorMessage="1" sqref="A8:V8" xr:uid="{018F2485-4024-41E7-8E07-8AEAA5D1C5D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2021-03-06T21:41:33Z</dcterms:created>
  <dcterms:modified xsi:type="dcterms:W3CDTF">2021-05-20T14:01:16Z</dcterms:modified>
</cp:coreProperties>
</file>