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5FD52C10-72FF-4DA1-ABEB-62D5C5946A75}" xr6:coauthVersionLast="46" xr6:coauthVersionMax="46" xr10:uidLastSave="{00000000-0000-0000-0000-000000000000}"/>
  <bookViews>
    <workbookView xWindow="-108" yWindow="-108" windowWidth="27288" windowHeight="17664" xr2:uid="{B39AD861-E41F-4D4E-AE45-46984DB842B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<sst xmlns="http://schemas.openxmlformats.org/spreadsheetml/2006/main" count="99" uniqueCount="73">
  <si>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</si>
  <si>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</si>
  <si>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</si>
  <si>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</si>
  <si>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</si>
  <si>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</si>
  <si>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</si>
  <si>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</si>
  <si>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</si>
  <si>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</si>
  <si>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</si>
  <si>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</si>
  <si>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</si>
  <si>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</si>
  <si>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</si>
  <si>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</si>
  <si>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</si>
  <si>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</si>
  <si>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</si>
  <si>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</si>
  <si>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</si>
  <si>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</si>
  <si>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</si>
  <si>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</si>
  <si>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</si>
  <si>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</si>
  <si>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</si>
  <si>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</si>
  <si>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NY-523</t>
  </si>
  <si>
    <t>Domestic Violence and Rape Crisis Services of Saratoga Count (dba Wellspring)</t>
  </si>
  <si>
    <t>NewView Permanent Supportive 2020-21</t>
  </si>
  <si>
    <t>NY0184L2C232013</t>
  </si>
  <si>
    <t>PH</t>
  </si>
  <si>
    <t/>
  </si>
  <si>
    <t>Buffalo</t>
  </si>
  <si>
    <t>Glens Falls, Saratoga Springs/Saratoga, Washington, Warren, Hamilton Counties CoC</t>
  </si>
  <si>
    <t>CARES of NY, Inc.</t>
  </si>
  <si>
    <t>NewView Rapid Rehousing 2020-21</t>
  </si>
  <si>
    <t>NY0187L2C232013</t>
  </si>
  <si>
    <t>Veterans &amp; Community Housing Coalition</t>
  </si>
  <si>
    <t>Center Street Renewal 2019</t>
  </si>
  <si>
    <t>NY0188L2C232013</t>
  </si>
  <si>
    <t>Warren, Washington, Hamilton and Saratoga Counties Portion of the Capital Region HMIS (2019)</t>
  </si>
  <si>
    <t>NY0189L2C232013</t>
  </si>
  <si>
    <t>WAIT House</t>
  </si>
  <si>
    <t>TLP Renewal Project Application FY2019</t>
  </si>
  <si>
    <t>NY0673L2C232010</t>
  </si>
  <si>
    <t>TH</t>
  </si>
  <si>
    <t>City of Glens Falls Housing Authority</t>
  </si>
  <si>
    <t>Glens Falls HA - Community (2019)</t>
  </si>
  <si>
    <t>NY0715L2C232011</t>
  </si>
  <si>
    <t>Warren Washington Association for Mental Health</t>
  </si>
  <si>
    <t>MHA Warren Washington - Housing First (2019)</t>
  </si>
  <si>
    <t>NY0716L2C232011</t>
  </si>
  <si>
    <t>Glens Falls HA - Housing First (2019)</t>
  </si>
  <si>
    <t>NY0875L2C232009</t>
  </si>
  <si>
    <t>Svap Renewal 2019</t>
  </si>
  <si>
    <t>NY1038L2C232005</t>
  </si>
  <si>
    <t>Transitional Services Association, Inc.</t>
  </si>
  <si>
    <t>TSA Housing First 2019</t>
  </si>
  <si>
    <t>NY1163L2C232003</t>
  </si>
  <si>
    <t>Adirondack Vets House, Inc</t>
  </si>
  <si>
    <t>AVH-Vets House (2019)</t>
  </si>
  <si>
    <t>NY1218L2C232002</t>
  </si>
  <si>
    <t>DV Coordinated Entry 2020-21</t>
  </si>
  <si>
    <t>NY1220D2C232002</t>
  </si>
  <si>
    <t>SSO</t>
  </si>
  <si>
    <t>NewView Rapid Rehousing 2 2020-21</t>
  </si>
  <si>
    <t>NY1221D2C232002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</si>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</sst>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5775-7E7B-470F-B4ED-AC6A3816BD15}">
  <sheetPr codeName="Sheet269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70</v>
      </c>
      <c r="B5" s="34">
        <f ca="1">SUM(OFFSET(V8,1,0,500,1))</f>
        <v>1752708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62615</v>
      </c>
      <c r="G9" s="23">
        <v>0</v>
      </c>
      <c r="H9" s="23">
        <v>23160</v>
      </c>
      <c r="I9" s="23">
        <v>0</v>
      </c>
      <c r="J9" s="23">
        <v>0</v>
      </c>
      <c r="K9" s="24">
        <v>4587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1" si="0">SUM(M9:T9)</f>
        <v>0</v>
      </c>
      <c r="V9" s="28">
        <f t="shared" ref="V9:V31" si="1">SUM(F9:K9)</f>
        <v>90362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156324</v>
      </c>
      <c r="H10" s="23">
        <v>38449</v>
      </c>
      <c r="I10" s="23">
        <v>0</v>
      </c>
      <c r="J10" s="23">
        <v>0</v>
      </c>
      <c r="K10" s="24">
        <v>9642</v>
      </c>
      <c r="L10" s="25" t="s">
        <v>72</v>
      </c>
      <c r="M10" s="26">
        <v>0</v>
      </c>
      <c r="N10" s="26">
        <v>0</v>
      </c>
      <c r="O10" s="26">
        <v>3</v>
      </c>
      <c r="P10" s="26">
        <v>7</v>
      </c>
      <c r="Q10" s="26">
        <v>2</v>
      </c>
      <c r="R10" s="26">
        <v>0</v>
      </c>
      <c r="S10" s="26">
        <v>0</v>
      </c>
      <c r="T10" s="26">
        <v>0</v>
      </c>
      <c r="U10" s="27">
        <f t="shared" si="0"/>
        <v>12</v>
      </c>
      <c r="V10" s="28">
        <f t="shared" si="1"/>
        <v>204415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14350</v>
      </c>
      <c r="I11" s="23">
        <v>36121</v>
      </c>
      <c r="J11" s="23">
        <v>0</v>
      </c>
      <c r="K11" s="24">
        <v>2895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53366</v>
      </c>
    </row>
    <row r="12" spans="1:22" x14ac:dyDescent="0.3">
      <c r="A12" s="19" t="s">
        <v>36</v>
      </c>
      <c r="B12" s="19" t="s">
        <v>42</v>
      </c>
      <c r="C12" s="20" t="s">
        <v>43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33123</v>
      </c>
      <c r="K12" s="24">
        <v>2205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35328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47</v>
      </c>
      <c r="F13" s="22">
        <v>0</v>
      </c>
      <c r="G13" s="23">
        <v>0</v>
      </c>
      <c r="H13" s="23">
        <v>40608</v>
      </c>
      <c r="I13" s="23">
        <v>50356</v>
      </c>
      <c r="J13" s="23">
        <v>0</v>
      </c>
      <c r="K13" s="24">
        <v>2498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93462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233460</v>
      </c>
      <c r="H14" s="23">
        <v>0</v>
      </c>
      <c r="I14" s="23">
        <v>0</v>
      </c>
      <c r="J14" s="23">
        <v>0</v>
      </c>
      <c r="K14" s="24">
        <v>13847</v>
      </c>
      <c r="L14" s="25" t="s">
        <v>71</v>
      </c>
      <c r="M14" s="26">
        <v>0</v>
      </c>
      <c r="N14" s="26">
        <v>2</v>
      </c>
      <c r="O14" s="26">
        <v>19</v>
      </c>
      <c r="P14" s="26">
        <v>3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24</v>
      </c>
      <c r="V14" s="28">
        <f t="shared" si="1"/>
        <v>247307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0</v>
      </c>
      <c r="H15" s="23">
        <v>18619</v>
      </c>
      <c r="I15" s="23">
        <v>94565</v>
      </c>
      <c r="J15" s="23">
        <v>0</v>
      </c>
      <c r="K15" s="24">
        <v>6250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119434</v>
      </c>
    </row>
    <row r="16" spans="1:22" x14ac:dyDescent="0.3">
      <c r="A16" s="19" t="s">
        <v>48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146832</v>
      </c>
      <c r="H16" s="23">
        <v>0</v>
      </c>
      <c r="I16" s="23">
        <v>0</v>
      </c>
      <c r="J16" s="23">
        <v>0</v>
      </c>
      <c r="K16" s="24">
        <v>8460</v>
      </c>
      <c r="L16" s="25" t="s">
        <v>71</v>
      </c>
      <c r="M16" s="26">
        <v>0</v>
      </c>
      <c r="N16" s="26">
        <v>4</v>
      </c>
      <c r="O16" s="26">
        <v>12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16</v>
      </c>
      <c r="V16" s="28">
        <f t="shared" si="1"/>
        <v>155292</v>
      </c>
    </row>
    <row r="17" spans="1:22" x14ac:dyDescent="0.3">
      <c r="A17" s="19" t="s">
        <v>39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184353</v>
      </c>
      <c r="G17" s="23">
        <v>0</v>
      </c>
      <c r="H17" s="23">
        <v>21980</v>
      </c>
      <c r="I17" s="23">
        <v>11019</v>
      </c>
      <c r="J17" s="23">
        <v>0</v>
      </c>
      <c r="K17" s="24">
        <v>13867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231219</v>
      </c>
    </row>
    <row r="18" spans="1:22" x14ac:dyDescent="0.3">
      <c r="A18" s="19" t="s">
        <v>58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266028</v>
      </c>
      <c r="H18" s="23">
        <v>46776</v>
      </c>
      <c r="I18" s="23">
        <v>0</v>
      </c>
      <c r="J18" s="23">
        <v>0</v>
      </c>
      <c r="K18" s="24">
        <v>17217</v>
      </c>
      <c r="L18" s="25" t="s">
        <v>71</v>
      </c>
      <c r="M18" s="26">
        <v>0</v>
      </c>
      <c r="N18" s="26">
        <v>0</v>
      </c>
      <c r="O18" s="26">
        <v>15</v>
      </c>
      <c r="P18" s="26">
        <v>5</v>
      </c>
      <c r="Q18" s="26">
        <v>1</v>
      </c>
      <c r="R18" s="26">
        <v>1</v>
      </c>
      <c r="S18" s="26">
        <v>0</v>
      </c>
      <c r="T18" s="26">
        <v>0</v>
      </c>
      <c r="U18" s="27">
        <f t="shared" si="0"/>
        <v>22</v>
      </c>
      <c r="V18" s="28">
        <f t="shared" si="1"/>
        <v>330021</v>
      </c>
    </row>
    <row r="19" spans="1:22" x14ac:dyDescent="0.3">
      <c r="A19" s="19" t="s">
        <v>61</v>
      </c>
      <c r="B19" s="19" t="s">
        <v>62</v>
      </c>
      <c r="C19" s="20" t="s">
        <v>63</v>
      </c>
      <c r="D19" s="20">
        <v>2022</v>
      </c>
      <c r="E19" s="21" t="s">
        <v>32</v>
      </c>
      <c r="F19" s="22">
        <v>0</v>
      </c>
      <c r="G19" s="23">
        <v>0</v>
      </c>
      <c r="H19" s="23">
        <v>44400</v>
      </c>
      <c r="I19" s="23">
        <v>32147</v>
      </c>
      <c r="J19" s="23">
        <v>0</v>
      </c>
      <c r="K19" s="24">
        <v>4938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81485</v>
      </c>
    </row>
    <row r="20" spans="1:22" x14ac:dyDescent="0.3">
      <c r="A20" s="19" t="s">
        <v>29</v>
      </c>
      <c r="B20" s="19" t="s">
        <v>64</v>
      </c>
      <c r="C20" s="20" t="s">
        <v>65</v>
      </c>
      <c r="D20" s="20">
        <v>2022</v>
      </c>
      <c r="E20" s="21" t="s">
        <v>66</v>
      </c>
      <c r="F20" s="22">
        <v>0</v>
      </c>
      <c r="G20" s="23">
        <v>0</v>
      </c>
      <c r="H20" s="23">
        <v>14200</v>
      </c>
      <c r="I20" s="23">
        <v>0</v>
      </c>
      <c r="J20" s="23">
        <v>0</v>
      </c>
      <c r="K20" s="24">
        <v>1400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15600</v>
      </c>
    </row>
    <row r="21" spans="1:22" x14ac:dyDescent="0.3">
      <c r="A21" s="19" t="s">
        <v>29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0</v>
      </c>
      <c r="G21" s="23">
        <v>70584</v>
      </c>
      <c r="H21" s="23">
        <v>16937</v>
      </c>
      <c r="I21" s="23">
        <v>0</v>
      </c>
      <c r="J21" s="23">
        <v>0</v>
      </c>
      <c r="K21" s="24">
        <v>7896</v>
      </c>
      <c r="L21" s="25" t="s">
        <v>71</v>
      </c>
      <c r="M21" s="26">
        <v>0</v>
      </c>
      <c r="N21" s="26">
        <v>0</v>
      </c>
      <c r="O21" s="26">
        <v>4</v>
      </c>
      <c r="P21" s="26">
        <v>2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6</v>
      </c>
      <c r="V21" s="28">
        <f t="shared" si="1"/>
        <v>95417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</sheetData>
  <autoFilter ref="A8:V8" xr:uid="{845155C8-002D-4396-B0A2-71E3A0976AF6}"/>
  <conditionalFormatting sqref="V9:V31">
    <cfRule type="cellIs" dxfId="3" priority="4" operator="lessThan">
      <formula>0</formula>
    </cfRule>
  </conditionalFormatting>
  <conditionalFormatting sqref="V9:V31">
    <cfRule type="expression" dxfId="2" priority="3">
      <formula>#REF!&lt;0</formula>
    </cfRule>
  </conditionalFormatting>
  <conditionalFormatting sqref="D9:D31">
    <cfRule type="expression" dxfId="1" priority="1">
      <formula>OR($D9&gt;2022,AND($D9&lt;2022,$D9&lt;&gt;""))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DDE13014-30E0-4ED4-BB3F-3DBA2713B1E1}">
      <formula1>"N/A, FMR, Actual Rent"</formula1>
    </dataValidation>
    <dataValidation type="list" allowBlank="1" showInputMessage="1" showErrorMessage="1" sqref="E9:E31" xr:uid="{248237A3-008A-483B-BE3D-0267AE9E505D}">
      <formula1>"PH, TH, Joint TH &amp; PH-RRH, HMIS, SSO, TRA, PRA, SRA, S+C/SRO"</formula1>
    </dataValidation>
    <dataValidation allowBlank="1" showErrorMessage="1" sqref="A8:V8" xr:uid="{F22C2776-6E75-41AB-9FE3-2177E43372B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2021-03-06T21:41:42Z</dcterms:created>
  <dcterms:modified xsi:type="dcterms:W3CDTF">2021-05-20T14:01:11Z</dcterms:modified>
</cp:coreProperties>
</file>