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Y-500\"/>
    </mc:Choice>
  </mc:AlternateContent>
  <xr:revisionPtr revIDLastSave="0" documentId="13_ncr:1_{20DE0737-E8B9-43E8-9D1E-61D6C49ADE55}" xr6:coauthVersionLast="46" xr6:coauthVersionMax="46" xr10:uidLastSave="{00000000-0000-0000-0000-000000000000}"/>
  <bookViews>
    <workbookView xWindow="-108" yWindow="-108" windowWidth="27288" windowHeight="17664" xr2:uid="{9EB07DCF-3DDF-4D4E-B201-E825E1ED0276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B5" i="1" s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<sst xmlns="http://schemas.openxmlformats.org/spreadsheetml/2006/main" count="64" uniqueCount="51">
  <si>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</si>
  <si>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</si>
  <si>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</si>
  <si>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</si>
  <si>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</si>
  <si>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</si>
  <si>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</si>
  <si>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</si>
  <si>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</si>
  <si>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</si>
  <si>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</si>
  <si>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</si>
  <si>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</si>
  <si>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</si>
  <si>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</si>
  <si>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</si>
  <si>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</si>
  <si>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</si>
  <si>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</si>
  <si>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</si>
  <si>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</si>
  <si>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</si>
  <si>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</si>
  <si>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</si>
  <si>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</si>
  <si>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</si>
  <si>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</si>
  <si>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</si>
  <si>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NY-513</t>
  </si>
  <si>
    <t>Finger Lakes Addictions Counseling and Recovery Agency</t>
  </si>
  <si>
    <t>NY0153L2C132013</t>
  </si>
  <si>
    <t/>
  </si>
  <si>
    <t>Buffalo</t>
  </si>
  <si>
    <t>Wayne, Ontario, Seneca, Yates Counties CoC</t>
  </si>
  <si>
    <t>Finger Lakes Addictions Counseling &amp; Referral Agency (FLACRA)</t>
  </si>
  <si>
    <t>Wayne County Permanent Supportive Housing</t>
  </si>
  <si>
    <t>NY0154L2C132013</t>
  </si>
  <si>
    <t>PH</t>
  </si>
  <si>
    <t>Finger Lakes Regional Shelter Plus Care</t>
  </si>
  <si>
    <t>NY0777L2C132006</t>
  </si>
  <si>
    <t>Finger Lakes Regional Shelter Plus Care II</t>
  </si>
  <si>
    <t>NY0841L2C132005</t>
  </si>
  <si>
    <t>S+C for the Chronically Homeless II</t>
  </si>
  <si>
    <t>NY0842L2C132005</t>
  </si>
  <si>
    <t>Wayne County Action Program, Inc.</t>
  </si>
  <si>
    <t>Success Center TH-RRH</t>
  </si>
  <si>
    <t>NY1154L2C132003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</si>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</sst>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6650-3760-41EF-98A0-034AFC690211}">
  <sheetPr codeName="Sheet263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32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33</v>
      </c>
      <c r="C3" s="31"/>
      <c r="D3" s="31"/>
      <c r="E3" s="31"/>
      <c r="F3" s="31"/>
      <c r="G3" s="32"/>
    </row>
    <row r="4" spans="1:22" ht="14.4" customHeight="1" x14ac:dyDescent="0.3">
      <c r="A4" s="33" t="s">
        <v>48</v>
      </c>
      <c r="B4" s="30" t="s">
        <v>34</v>
      </c>
      <c r="C4" s="31"/>
      <c r="D4" s="31"/>
      <c r="E4" s="31"/>
      <c r="F4" s="31"/>
      <c r="G4" s="32"/>
    </row>
    <row r="5" spans="1:22" ht="14.4" customHeight="1" x14ac:dyDescent="0.3">
      <c r="A5" s="33" t="s">
        <v>49</v>
      </c>
      <c r="B5" s="34">
        <f ca="1">SUM(OFFSET(V8,1,0,500,1))</f>
        <v>325000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15</v>
      </c>
      <c r="C9" s="20" t="s">
        <v>30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19813</v>
      </c>
      <c r="K9" s="24">
        <v>1372</v>
      </c>
      <c r="L9" s="25" t="s">
        <v>31</v>
      </c>
      <c r="M9" s="26"/>
      <c r="N9" s="26"/>
      <c r="O9" s="26"/>
      <c r="P9" s="26"/>
      <c r="Q9" s="26"/>
      <c r="R9" s="26"/>
      <c r="S9" s="26"/>
      <c r="T9" s="26"/>
      <c r="U9" s="27">
        <f t="shared" ref="U9:U24" si="0">SUM(M9:T9)</f>
        <v>0</v>
      </c>
      <c r="V9" s="28">
        <f t="shared" ref="V9:V24" si="1">SUM(F9:K9)</f>
        <v>21185</v>
      </c>
    </row>
    <row r="10" spans="1:22" x14ac:dyDescent="0.3">
      <c r="A10" s="19" t="s">
        <v>29</v>
      </c>
      <c r="B10" s="19" t="s">
        <v>35</v>
      </c>
      <c r="C10" s="20" t="s">
        <v>36</v>
      </c>
      <c r="D10" s="20">
        <v>2022</v>
      </c>
      <c r="E10" s="21" t="s">
        <v>37</v>
      </c>
      <c r="F10" s="22">
        <v>91823</v>
      </c>
      <c r="G10" s="23">
        <v>0</v>
      </c>
      <c r="H10" s="23">
        <v>16520</v>
      </c>
      <c r="I10" s="23">
        <v>0</v>
      </c>
      <c r="J10" s="23">
        <v>0</v>
      </c>
      <c r="K10" s="24">
        <v>5625</v>
      </c>
      <c r="L10" s="25" t="s">
        <v>31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113968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37</v>
      </c>
      <c r="F11" s="22">
        <v>0</v>
      </c>
      <c r="G11" s="23">
        <v>38964</v>
      </c>
      <c r="H11" s="23">
        <v>0</v>
      </c>
      <c r="I11" s="23">
        <v>0</v>
      </c>
      <c r="J11" s="23">
        <v>0</v>
      </c>
      <c r="K11" s="24">
        <v>2331</v>
      </c>
      <c r="L11" s="25" t="s">
        <v>50</v>
      </c>
      <c r="M11" s="26">
        <v>0</v>
      </c>
      <c r="N11" s="26">
        <v>1</v>
      </c>
      <c r="O11" s="26">
        <v>2</v>
      </c>
      <c r="P11" s="26">
        <v>1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4</v>
      </c>
      <c r="V11" s="28">
        <f t="shared" si="1"/>
        <v>41295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37</v>
      </c>
      <c r="F12" s="22">
        <v>0</v>
      </c>
      <c r="G12" s="23">
        <v>80616</v>
      </c>
      <c r="H12" s="23">
        <v>0</v>
      </c>
      <c r="I12" s="23">
        <v>0</v>
      </c>
      <c r="J12" s="23">
        <v>0</v>
      </c>
      <c r="K12" s="24">
        <v>4820</v>
      </c>
      <c r="L12" s="25" t="s">
        <v>50</v>
      </c>
      <c r="M12" s="26">
        <v>0</v>
      </c>
      <c r="N12" s="26">
        <v>0</v>
      </c>
      <c r="O12" s="26">
        <v>6</v>
      </c>
      <c r="P12" s="26">
        <v>1</v>
      </c>
      <c r="Q12" s="26">
        <v>2</v>
      </c>
      <c r="R12" s="26">
        <v>0</v>
      </c>
      <c r="S12" s="26">
        <v>0</v>
      </c>
      <c r="T12" s="26">
        <v>0</v>
      </c>
      <c r="U12" s="27">
        <f t="shared" si="0"/>
        <v>9</v>
      </c>
      <c r="V12" s="28">
        <f t="shared" si="1"/>
        <v>85436</v>
      </c>
    </row>
    <row r="13" spans="1:22" x14ac:dyDescent="0.3">
      <c r="A13" s="19" t="s">
        <v>29</v>
      </c>
      <c r="B13" s="19" t="s">
        <v>42</v>
      </c>
      <c r="C13" s="20" t="s">
        <v>43</v>
      </c>
      <c r="D13" s="20">
        <v>2022</v>
      </c>
      <c r="E13" s="21" t="s">
        <v>37</v>
      </c>
      <c r="F13" s="22">
        <v>0</v>
      </c>
      <c r="G13" s="23">
        <v>14148</v>
      </c>
      <c r="H13" s="23">
        <v>0</v>
      </c>
      <c r="I13" s="23">
        <v>0</v>
      </c>
      <c r="J13" s="23">
        <v>0</v>
      </c>
      <c r="K13" s="24">
        <v>845</v>
      </c>
      <c r="L13" s="25" t="s">
        <v>50</v>
      </c>
      <c r="M13" s="26">
        <v>1</v>
      </c>
      <c r="N13" s="26">
        <v>1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2</v>
      </c>
      <c r="V13" s="28">
        <f t="shared" si="1"/>
        <v>14993</v>
      </c>
    </row>
    <row r="14" spans="1:22" x14ac:dyDescent="0.3">
      <c r="A14" s="19" t="s">
        <v>44</v>
      </c>
      <c r="B14" s="19" t="s">
        <v>45</v>
      </c>
      <c r="C14" s="20" t="s">
        <v>46</v>
      </c>
      <c r="D14" s="20">
        <v>2022</v>
      </c>
      <c r="E14" s="21" t="s">
        <v>47</v>
      </c>
      <c r="F14" s="22">
        <v>21240</v>
      </c>
      <c r="G14" s="23">
        <v>0</v>
      </c>
      <c r="H14" s="23">
        <v>0</v>
      </c>
      <c r="I14" s="23">
        <v>23757</v>
      </c>
      <c r="J14" s="23">
        <v>0</v>
      </c>
      <c r="K14" s="24">
        <v>3126</v>
      </c>
      <c r="L14" s="25" t="s">
        <v>31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48123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</sheetData>
  <autoFilter ref="A8:V8" xr:uid="{76A7BCA1-7909-4D8A-A2C1-ED1ADBFBA113}"/>
  <conditionalFormatting sqref="V9:V24">
    <cfRule type="cellIs" dxfId="3" priority="4" operator="lessThan">
      <formula>0</formula>
    </cfRule>
  </conditionalFormatting>
  <conditionalFormatting sqref="V9:V24">
    <cfRule type="expression" dxfId="2" priority="3">
      <formula>#REF!&lt;0</formula>
    </cfRule>
  </conditionalFormatting>
  <conditionalFormatting sqref="D9:D24">
    <cfRule type="expression" dxfId="1" priority="1">
      <formula>OR($D9&gt;2022,AND($D9&lt;2022,$D9&lt;&gt;""))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B2FB628C-760E-4189-AAA1-08E8E2F1C230}">
      <formula1>"N/A, FMR, Actual Rent"</formula1>
    </dataValidation>
    <dataValidation type="list" allowBlank="1" showInputMessage="1" showErrorMessage="1" sqref="E9:E24" xr:uid="{9601C637-FD62-47E0-A0FB-69368032C9C5}">
      <formula1>"PH, TH, Joint TH &amp; PH-RRH, HMIS, SSO, TRA, PRA, SRA, S+C/SRO"</formula1>
    </dataValidation>
    <dataValidation allowBlank="1" showErrorMessage="1" sqref="A8:V8" xr:uid="{6DD6A523-AC84-44CE-8616-D70CF0DB31D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2021-03-06T21:41:45Z</dcterms:created>
  <dcterms:modified xsi:type="dcterms:W3CDTF">2021-05-20T14:01:09Z</dcterms:modified>
</cp:coreProperties>
</file>