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DFBCF420-75BB-44DF-8CF1-3D68AB3DDBB5}" xr6:coauthVersionLast="46" xr6:coauthVersionMax="46" xr10:uidLastSave="{00000000-0000-0000-0000-000000000000}"/>
  <bookViews>
    <workbookView xWindow="-108" yWindow="-108" windowWidth="27288" windowHeight="17664" xr2:uid="{A22D075C-F64D-49AC-A26A-466D8D241D1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<sst xmlns="http://schemas.openxmlformats.org/spreadsheetml/2006/main" count="79" uniqueCount="62">
  <si>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</si>
  <si>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</si>
  <si>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</si>
  <si>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</si>
  <si>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</si>
  <si>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</si>
  <si>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</si>
  <si>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</si>
  <si>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</si>
  <si>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</si>
  <si>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</si>
  <si>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</si>
  <si>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</si>
  <si>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</si>
  <si>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</si>
  <si>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</si>
  <si>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</si>
  <si>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</si>
  <si>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</si>
  <si>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</si>
  <si>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</si>
  <si>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</si>
  <si>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</si>
  <si>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</si>
  <si>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</si>
  <si>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</si>
  <si>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</si>
  <si>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</si>
  <si>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NY-511</t>
  </si>
  <si>
    <t>Fairview Recovery Services ,Inc</t>
  </si>
  <si>
    <t>Fairview Recovery Services, 25 Units</t>
  </si>
  <si>
    <t>NY0547L2C112013</t>
  </si>
  <si>
    <t>PH</t>
  </si>
  <si>
    <t/>
  </si>
  <si>
    <t>Buffalo</t>
  </si>
  <si>
    <t>Binghamton, Union Town/Broome, Otsego, Chenango, Delaware, Cortland, Tioga Counties CoC</t>
  </si>
  <si>
    <t>COALITION FOR THE HOMELESS OF THE SOUTHERN TIER, NY, INC.</t>
  </si>
  <si>
    <t>YWCA of Binghamton/Broome County</t>
  </si>
  <si>
    <t>Intensive Independent Living Program 2019</t>
  </si>
  <si>
    <t>NY0549L2C112013</t>
  </si>
  <si>
    <t>HMIS CONSOI 2019</t>
  </si>
  <si>
    <t>NY0582L2C112012</t>
  </si>
  <si>
    <t>Greater Opportunities for Broome and Chenango, Inc.</t>
  </si>
  <si>
    <t>OFB Consolidated Shelter Plus Care Program 2019</t>
  </si>
  <si>
    <t>NY0872L2C112009</t>
  </si>
  <si>
    <t>Catholic Charities of Cortland County</t>
  </si>
  <si>
    <t>Shelter Plus Care</t>
  </si>
  <si>
    <t>NY1088L2C112004</t>
  </si>
  <si>
    <t>NY-511 Coordinated Entry 2019</t>
  </si>
  <si>
    <t>NY1091L2C112004</t>
  </si>
  <si>
    <t>SSO</t>
  </si>
  <si>
    <t>RRH-Opportunities for Broome, Inc. 2019</t>
  </si>
  <si>
    <t>NY1151L2C112003</t>
  </si>
  <si>
    <t xml:space="preserve">Volunteers of America of Western New York, Inc. </t>
  </si>
  <si>
    <t>VOAWNY PSH for Chronically Homeless Individuals and Families in Binghamton</t>
  </si>
  <si>
    <t>NY1152L2C112003</t>
  </si>
  <si>
    <t>OFC Shelter Plus Care 2019</t>
  </si>
  <si>
    <t>NY1206L2C112002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</si>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</sst>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5CC7-CD28-4BB9-A117-C39ED298F2D2}">
  <sheetPr codeName="Sheet261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59</v>
      </c>
      <c r="B5" s="34">
        <f ca="1">SUM(OFFSET(V8,1,0,500,1))</f>
        <v>1675533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167436</v>
      </c>
      <c r="H9" s="23">
        <v>53112</v>
      </c>
      <c r="I9" s="23">
        <v>0</v>
      </c>
      <c r="J9" s="23">
        <v>0</v>
      </c>
      <c r="K9" s="24">
        <v>6446</v>
      </c>
      <c r="L9" s="25" t="s">
        <v>61</v>
      </c>
      <c r="M9" s="26">
        <v>0</v>
      </c>
      <c r="N9" s="26">
        <v>0</v>
      </c>
      <c r="O9" s="26">
        <v>16</v>
      </c>
      <c r="P9" s="26">
        <v>6</v>
      </c>
      <c r="Q9" s="26">
        <v>2</v>
      </c>
      <c r="R9" s="26">
        <v>1</v>
      </c>
      <c r="S9" s="26">
        <v>0</v>
      </c>
      <c r="T9" s="26">
        <v>0</v>
      </c>
      <c r="U9" s="27">
        <f t="shared" ref="U9:U27" si="0">SUM(M9:T9)</f>
        <v>25</v>
      </c>
      <c r="V9" s="28">
        <f t="shared" ref="V9:V27" si="1">SUM(F9:K9)</f>
        <v>226994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52652</v>
      </c>
      <c r="I10" s="23">
        <v>53949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106601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170338</v>
      </c>
      <c r="K11" s="24">
        <v>9959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180297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254280</v>
      </c>
      <c r="H12" s="23">
        <v>20064</v>
      </c>
      <c r="I12" s="23">
        <v>0</v>
      </c>
      <c r="J12" s="23">
        <v>0</v>
      </c>
      <c r="K12" s="24">
        <v>8306</v>
      </c>
      <c r="L12" s="25" t="s">
        <v>60</v>
      </c>
      <c r="M12" s="26">
        <v>11</v>
      </c>
      <c r="N12" s="26">
        <v>17</v>
      </c>
      <c r="O12" s="26">
        <v>8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36</v>
      </c>
      <c r="V12" s="28">
        <f t="shared" si="1"/>
        <v>282650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91248</v>
      </c>
      <c r="H13" s="23">
        <v>42200</v>
      </c>
      <c r="I13" s="23">
        <v>0</v>
      </c>
      <c r="J13" s="23">
        <v>3440</v>
      </c>
      <c r="K13" s="24">
        <v>12112</v>
      </c>
      <c r="L13" s="25" t="s">
        <v>60</v>
      </c>
      <c r="M13" s="26">
        <v>0</v>
      </c>
      <c r="N13" s="26">
        <v>0</v>
      </c>
      <c r="O13" s="26">
        <v>8</v>
      </c>
      <c r="P13" s="26">
        <v>2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10</v>
      </c>
      <c r="V13" s="28">
        <f t="shared" si="1"/>
        <v>149000</v>
      </c>
    </row>
    <row r="14" spans="1:22" x14ac:dyDescent="0.3">
      <c r="A14" s="19" t="s">
        <v>29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133620</v>
      </c>
      <c r="I14" s="23">
        <v>0</v>
      </c>
      <c r="J14" s="23">
        <v>0</v>
      </c>
      <c r="K14" s="24">
        <v>13360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146980</v>
      </c>
    </row>
    <row r="15" spans="1:22" x14ac:dyDescent="0.3">
      <c r="A15" s="19" t="s">
        <v>42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103032</v>
      </c>
      <c r="H15" s="23">
        <v>59339</v>
      </c>
      <c r="I15" s="23">
        <v>0</v>
      </c>
      <c r="J15" s="23">
        <v>0</v>
      </c>
      <c r="K15" s="24">
        <v>15095</v>
      </c>
      <c r="L15" s="25" t="s">
        <v>60</v>
      </c>
      <c r="M15" s="26">
        <v>11</v>
      </c>
      <c r="N15" s="26">
        <v>3</v>
      </c>
      <c r="O15" s="26">
        <v>1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16</v>
      </c>
      <c r="V15" s="28">
        <f t="shared" si="1"/>
        <v>177466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188076</v>
      </c>
      <c r="H16" s="23">
        <v>36960</v>
      </c>
      <c r="I16" s="23">
        <v>0</v>
      </c>
      <c r="J16" s="23">
        <v>0</v>
      </c>
      <c r="K16" s="24">
        <v>18481</v>
      </c>
      <c r="L16" s="25" t="s">
        <v>60</v>
      </c>
      <c r="M16" s="26">
        <v>0</v>
      </c>
      <c r="N16" s="26">
        <v>15</v>
      </c>
      <c r="O16" s="26">
        <v>0</v>
      </c>
      <c r="P16" s="26">
        <v>6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22</v>
      </c>
      <c r="V16" s="28">
        <f t="shared" si="1"/>
        <v>243517</v>
      </c>
    </row>
    <row r="17" spans="1:22" x14ac:dyDescent="0.3">
      <c r="A17" s="19" t="s">
        <v>42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97680</v>
      </c>
      <c r="H17" s="23">
        <v>49618</v>
      </c>
      <c r="I17" s="23">
        <v>0</v>
      </c>
      <c r="J17" s="23">
        <v>0</v>
      </c>
      <c r="K17" s="24">
        <v>14730</v>
      </c>
      <c r="L17" s="25" t="s">
        <v>60</v>
      </c>
      <c r="M17" s="26">
        <v>20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20</v>
      </c>
      <c r="V17" s="28">
        <f t="shared" si="1"/>
        <v>162028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B8A3D0B9-C3B6-4162-9B97-592680E85879}"/>
  <conditionalFormatting sqref="V9:V27">
    <cfRule type="cellIs" dxfId="3" priority="4" operator="lessThan">
      <formula>0</formula>
    </cfRule>
  </conditionalFormatting>
  <conditionalFormatting sqref="V9:V27">
    <cfRule type="expression" dxfId="2" priority="3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2FC4F34A-25FA-4EB6-A353-8E7006C31170}">
      <formula1>"N/A, FMR, Actual Rent"</formula1>
    </dataValidation>
    <dataValidation type="list" allowBlank="1" showInputMessage="1" showErrorMessage="1" sqref="E9:E27" xr:uid="{570010A8-B062-4868-AF19-E466A691BD51}">
      <formula1>"PH, TH, Joint TH &amp; PH-RRH, HMIS, SSO, TRA, PRA, SRA, S+C/SRO"</formula1>
    </dataValidation>
    <dataValidation allowBlank="1" showErrorMessage="1" sqref="A8:V8" xr:uid="{A14D9AAA-09A4-4987-801D-175DEC304F9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2021-03-06T21:41:46Z</dcterms:created>
  <dcterms:modified xsi:type="dcterms:W3CDTF">2021-05-20T14:01:09Z</dcterms:modified>
</cp:coreProperties>
</file>