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C9EECB0B-2B87-4CEF-8603-045D535226AB}" xr6:coauthVersionLast="46" xr6:coauthVersionMax="46" xr10:uidLastSave="{00000000-0000-0000-0000-000000000000}"/>
  <bookViews>
    <workbookView xWindow="-108" yWindow="-108" windowWidth="27288" windowHeight="17664" xr2:uid="{D659D9D7-70FF-4A02-A553-B245DC65836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<sst xmlns="http://schemas.openxmlformats.org/spreadsheetml/2006/main" count="84" uniqueCount="67">
  <si>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</si>
  <si>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</si>
  <si>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</si>
  <si>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</si>
  <si>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</si>
  <si>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</si>
  <si>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</si>
  <si>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</si>
  <si>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</si>
  <si>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</si>
  <si>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</si>
  <si>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</si>
  <si>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</si>
  <si>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</si>
  <si>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</si>
  <si>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</si>
  <si>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</si>
  <si>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</si>
  <si>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</si>
  <si>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</si>
  <si>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</si>
  <si>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</si>
  <si>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</si>
  <si>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</si>
  <si>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</si>
  <si>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</si>
  <si>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</si>
  <si>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</si>
  <si>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NJ-508</t>
  </si>
  <si>
    <t>New Jersey Housing and Mortgage Finance Agency</t>
  </si>
  <si>
    <t>Monmouth HMIS FY 2019</t>
  </si>
  <si>
    <t>NJ0107L2F082013</t>
  </si>
  <si>
    <t/>
  </si>
  <si>
    <t>Newark</t>
  </si>
  <si>
    <t>Monmouth County CoC</t>
  </si>
  <si>
    <t xml:space="preserve">County of Monmouth </t>
  </si>
  <si>
    <t>County of Monmouth</t>
  </si>
  <si>
    <t>Center House Renewal 2019</t>
  </si>
  <si>
    <t>NJ0202L2F082012</t>
  </si>
  <si>
    <t>PH</t>
  </si>
  <si>
    <t>Ray of Light Consolidated Renewal 2019</t>
  </si>
  <si>
    <t>NJ0234L2F082006</t>
  </si>
  <si>
    <t>HABcore, Inc.</t>
  </si>
  <si>
    <t>HABcore Monmouth Leasing AP16a Consolidated FY19</t>
  </si>
  <si>
    <t>NJ0294L2F082005</t>
  </si>
  <si>
    <t>Collaborative Support Programs of New Jersey</t>
  </si>
  <si>
    <t>Monmouth County Tenant Based Rental Assistance</t>
  </si>
  <si>
    <t>NJ0325L2F082010</t>
  </si>
  <si>
    <t>Homeward Bound Consolidtion Renewal 2019</t>
  </si>
  <si>
    <t>NJ0326L2F082009</t>
  </si>
  <si>
    <t>Mental Health Association of Monmouth County Inc.</t>
  </si>
  <si>
    <t>Coordinated Entry</t>
  </si>
  <si>
    <t>NJ0492L2F082005</t>
  </si>
  <si>
    <t>SSO</t>
  </si>
  <si>
    <t>Covenant House New Jersey, Inc</t>
  </si>
  <si>
    <t>Monmouth Youth Housing Project Consolidated</t>
  </si>
  <si>
    <t>NJ0518L2F082003</t>
  </si>
  <si>
    <t>180 Turning Lives Around, Inc.</t>
  </si>
  <si>
    <t>Transitional Housing-Rapid Rehousing</t>
  </si>
  <si>
    <t>NJ0552D2F082002</t>
  </si>
  <si>
    <t>Joint TH &amp; PH-RRH</t>
  </si>
  <si>
    <t>RRH-DV set aside</t>
  </si>
  <si>
    <t>NJ0578D2F082002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</si>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</sst>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1A37-54AF-4EF1-A362-69FB8D93FE73}">
  <sheetPr codeName="Sheet240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63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64</v>
      </c>
      <c r="B5" s="34">
        <f ca="1">SUM(OFFSET(V8,1,0,500,1))</f>
        <v>3775590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81727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8" si="0">SUM(M9:T9)</f>
        <v>0</v>
      </c>
      <c r="V9" s="28">
        <f t="shared" ref="V9:V28" si="1">SUM(F9:K9)</f>
        <v>81727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251100</v>
      </c>
      <c r="H10" s="23">
        <v>0</v>
      </c>
      <c r="I10" s="23">
        <v>0</v>
      </c>
      <c r="J10" s="23">
        <v>0</v>
      </c>
      <c r="K10" s="24">
        <v>653</v>
      </c>
      <c r="L10" s="25" t="s">
        <v>66</v>
      </c>
      <c r="M10" s="26">
        <v>0</v>
      </c>
      <c r="N10" s="26">
        <v>25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25</v>
      </c>
      <c r="V10" s="28">
        <f t="shared" si="1"/>
        <v>251753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39</v>
      </c>
      <c r="F11" s="22">
        <v>0</v>
      </c>
      <c r="G11" s="23">
        <v>91296</v>
      </c>
      <c r="H11" s="23">
        <v>0</v>
      </c>
      <c r="I11" s="23">
        <v>0</v>
      </c>
      <c r="J11" s="23">
        <v>0</v>
      </c>
      <c r="K11" s="24">
        <v>5366</v>
      </c>
      <c r="L11" s="25" t="s">
        <v>66</v>
      </c>
      <c r="M11" s="26">
        <v>0</v>
      </c>
      <c r="N11" s="26">
        <v>5</v>
      </c>
      <c r="O11" s="26">
        <v>2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7</v>
      </c>
      <c r="V11" s="28">
        <f t="shared" si="1"/>
        <v>96662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39</v>
      </c>
      <c r="F12" s="22">
        <v>1553090</v>
      </c>
      <c r="G12" s="23">
        <v>0</v>
      </c>
      <c r="H12" s="23">
        <v>51969</v>
      </c>
      <c r="I12" s="23">
        <v>39292</v>
      </c>
      <c r="J12" s="23">
        <v>0</v>
      </c>
      <c r="K12" s="24">
        <v>47485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1691836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39</v>
      </c>
      <c r="F13" s="22">
        <v>0</v>
      </c>
      <c r="G13" s="23">
        <v>100968</v>
      </c>
      <c r="H13" s="23">
        <v>0</v>
      </c>
      <c r="I13" s="23">
        <v>0</v>
      </c>
      <c r="J13" s="23">
        <v>0</v>
      </c>
      <c r="K13" s="24">
        <v>5282</v>
      </c>
      <c r="L13" s="25" t="s">
        <v>66</v>
      </c>
      <c r="M13" s="26">
        <v>0</v>
      </c>
      <c r="N13" s="26">
        <v>0</v>
      </c>
      <c r="O13" s="26">
        <v>7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7</v>
      </c>
      <c r="V13" s="28">
        <f t="shared" si="1"/>
        <v>106250</v>
      </c>
    </row>
    <row r="14" spans="1:22" x14ac:dyDescent="0.3">
      <c r="A14" s="19" t="s">
        <v>36</v>
      </c>
      <c r="B14" s="19" t="s">
        <v>48</v>
      </c>
      <c r="C14" s="20" t="s">
        <v>49</v>
      </c>
      <c r="D14" s="20">
        <v>2022</v>
      </c>
      <c r="E14" s="21" t="s">
        <v>39</v>
      </c>
      <c r="F14" s="22">
        <v>0</v>
      </c>
      <c r="G14" s="23">
        <v>930444</v>
      </c>
      <c r="H14" s="23">
        <v>0</v>
      </c>
      <c r="I14" s="23">
        <v>0</v>
      </c>
      <c r="J14" s="23">
        <v>0</v>
      </c>
      <c r="K14" s="24">
        <v>49592</v>
      </c>
      <c r="L14" s="25" t="s">
        <v>66</v>
      </c>
      <c r="M14" s="26">
        <v>0</v>
      </c>
      <c r="N14" s="26">
        <v>0</v>
      </c>
      <c r="O14" s="26">
        <v>65</v>
      </c>
      <c r="P14" s="26">
        <v>8</v>
      </c>
      <c r="Q14" s="26">
        <v>4</v>
      </c>
      <c r="R14" s="26">
        <v>0</v>
      </c>
      <c r="S14" s="26">
        <v>0</v>
      </c>
      <c r="T14" s="26">
        <v>0</v>
      </c>
      <c r="U14" s="27">
        <f t="shared" si="0"/>
        <v>77</v>
      </c>
      <c r="V14" s="28">
        <f t="shared" si="1"/>
        <v>980036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53</v>
      </c>
      <c r="F15" s="22">
        <v>0</v>
      </c>
      <c r="G15" s="23">
        <v>0</v>
      </c>
      <c r="H15" s="23">
        <v>133285</v>
      </c>
      <c r="I15" s="23">
        <v>0</v>
      </c>
      <c r="J15" s="23">
        <v>0</v>
      </c>
      <c r="K15" s="24">
        <v>9310</v>
      </c>
      <c r="L15" s="25" t="s">
        <v>32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142595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39</v>
      </c>
      <c r="F16" s="22">
        <v>0</v>
      </c>
      <c r="G16" s="23">
        <v>61968</v>
      </c>
      <c r="H16" s="23">
        <v>3372</v>
      </c>
      <c r="I16" s="23">
        <v>0</v>
      </c>
      <c r="J16" s="23">
        <v>0</v>
      </c>
      <c r="K16" s="24">
        <v>4093</v>
      </c>
      <c r="L16" s="25" t="s">
        <v>65</v>
      </c>
      <c r="M16" s="26">
        <v>0</v>
      </c>
      <c r="N16" s="26">
        <v>0</v>
      </c>
      <c r="O16" s="26">
        <v>4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4</v>
      </c>
      <c r="V16" s="28">
        <f t="shared" si="1"/>
        <v>69433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21" t="s">
        <v>60</v>
      </c>
      <c r="F17" s="22">
        <v>0</v>
      </c>
      <c r="G17" s="23">
        <v>99120</v>
      </c>
      <c r="H17" s="23">
        <v>0</v>
      </c>
      <c r="I17" s="23">
        <v>27238</v>
      </c>
      <c r="J17" s="23">
        <v>0</v>
      </c>
      <c r="K17" s="24">
        <v>0</v>
      </c>
      <c r="L17" s="25" t="s">
        <v>65</v>
      </c>
      <c r="M17" s="26">
        <v>0</v>
      </c>
      <c r="N17" s="26">
        <v>0</v>
      </c>
      <c r="O17" s="26">
        <v>0</v>
      </c>
      <c r="P17" s="26">
        <v>5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5</v>
      </c>
      <c r="V17" s="28">
        <f t="shared" si="1"/>
        <v>126358</v>
      </c>
    </row>
    <row r="18" spans="1:22" x14ac:dyDescent="0.3">
      <c r="A18" s="19" t="s">
        <v>57</v>
      </c>
      <c r="B18" s="19" t="s">
        <v>61</v>
      </c>
      <c r="C18" s="20" t="s">
        <v>62</v>
      </c>
      <c r="D18" s="20">
        <v>2022</v>
      </c>
      <c r="E18" s="21" t="s">
        <v>39</v>
      </c>
      <c r="F18" s="22">
        <v>0</v>
      </c>
      <c r="G18" s="23">
        <v>161268</v>
      </c>
      <c r="H18" s="23">
        <v>60938</v>
      </c>
      <c r="I18" s="23">
        <v>0</v>
      </c>
      <c r="J18" s="23">
        <v>0</v>
      </c>
      <c r="K18" s="24">
        <v>6734</v>
      </c>
      <c r="L18" s="25" t="s">
        <v>65</v>
      </c>
      <c r="M18" s="26">
        <v>0</v>
      </c>
      <c r="N18" s="26">
        <v>0</v>
      </c>
      <c r="O18" s="26">
        <v>0</v>
      </c>
      <c r="P18" s="26">
        <v>4</v>
      </c>
      <c r="Q18" s="26">
        <v>3</v>
      </c>
      <c r="R18" s="26">
        <v>0</v>
      </c>
      <c r="S18" s="26">
        <v>0</v>
      </c>
      <c r="T18" s="26">
        <v>0</v>
      </c>
      <c r="U18" s="27">
        <f t="shared" si="0"/>
        <v>7</v>
      </c>
      <c r="V18" s="28">
        <f t="shared" si="1"/>
        <v>228940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DBFCFF87-3192-49AF-9546-3DC525FD4369}"/>
  <conditionalFormatting sqref="V9:V28">
    <cfRule type="cellIs" dxfId="3" priority="4" operator="lessThan">
      <formula>0</formula>
    </cfRule>
  </conditionalFormatting>
  <conditionalFormatting sqref="V9:V28">
    <cfRule type="expression" dxfId="2" priority="2">
      <formula>#REF!&lt;0</formula>
    </cfRule>
  </conditionalFormatting>
  <conditionalFormatting sqref="D9:D28">
    <cfRule type="expression" dxfId="1" priority="1">
      <formula>OR($D9&gt;2022,AND($D9&lt;2022,$D9&lt;&gt;""))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E1348791-9784-48C1-A1F6-0F8476E6CE0C}">
      <formula1>"N/A, FMR, Actual Rent"</formula1>
    </dataValidation>
    <dataValidation type="list" allowBlank="1" showInputMessage="1" showErrorMessage="1" sqref="E9:E28" xr:uid="{FC41B3E6-5520-4F32-89DE-EDD746475A4C}">
      <formula1>"PH, TH, Joint TH &amp; PH-RRH, HMIS, SSO, TRA, PRA, SRA, S+C/SRO"</formula1>
    </dataValidation>
    <dataValidation allowBlank="1" showErrorMessage="1" sqref="A8:V8" xr:uid="{913681BB-9640-478B-9A9F-E3EAB10D6A8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2021-03-06T21:41:56Z</dcterms:created>
  <dcterms:modified xsi:type="dcterms:W3CDTF">2021-05-20T14:01:03Z</dcterms:modified>
</cp:coreProperties>
</file>