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O-600\"/>
    </mc:Choice>
  </mc:AlternateContent>
  <xr:revisionPtr revIDLastSave="0" documentId="13_ncr:1_{7355C3C5-9283-42D2-8684-33EB5A564382}" xr6:coauthVersionLast="46" xr6:coauthVersionMax="46" xr10:uidLastSave="{00000000-0000-0000-0000-000000000000}"/>
  <bookViews>
    <workbookView xWindow="-108" yWindow="-108" windowWidth="27288" windowHeight="17664" xr2:uid="{F467B807-EB0F-4020-92FC-0B999BCB9FDC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6" i="1" l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<sst xmlns="http://schemas.openxmlformats.org/spreadsheetml/2006/main" count="74" uniqueCount="59">
  <si>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</si>
  <si>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</si>
  <si>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</si>
  <si>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</si>
  <si>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</si>
  <si>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</si>
  <si>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</si>
  <si>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</si>
  <si>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</si>
  <si>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</si>
  <si>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</si>
  <si>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</si>
  <si>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</si>
  <si>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</si>
  <si>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</si>
  <si>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</si>
  <si>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</si>
  <si>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</si>
  <si>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</si>
  <si>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</si>
  <si>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</si>
  <si>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</si>
  <si>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</si>
  <si>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</si>
  <si>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</si>
  <si>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</si>
  <si>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</si>
  <si>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</si>
  <si>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MO-603</t>
  </si>
  <si>
    <t>Catholic Charities of Kansas City-St. Joseph, Inc.</t>
  </si>
  <si>
    <t>St. Joseph (PH) 2019</t>
  </si>
  <si>
    <t>MO0036L7P032011</t>
  </si>
  <si>
    <t>PH</t>
  </si>
  <si>
    <t/>
  </si>
  <si>
    <t>Kansas City</t>
  </si>
  <si>
    <t>St. Joseph/Andrew, Buchanan, DeKalb Counties CoC</t>
  </si>
  <si>
    <t>City of St. Joseph</t>
  </si>
  <si>
    <t>Community Missions Corporation</t>
  </si>
  <si>
    <t>Juda House</t>
  </si>
  <si>
    <t>MO0037L7P032011</t>
  </si>
  <si>
    <t>Institute for Community Alliances</t>
  </si>
  <si>
    <t>St. Joseph HMIS Project</t>
  </si>
  <si>
    <t>MO0039L7P032013</t>
  </si>
  <si>
    <t>Missouri Department of Mental Health</t>
  </si>
  <si>
    <t>2019 SCJ - Shelter Plus Care St Joseph</t>
  </si>
  <si>
    <t>MO0040L7P032013</t>
  </si>
  <si>
    <t>Home Plus (PH) 2019</t>
  </si>
  <si>
    <t>MO0116L7P032012</t>
  </si>
  <si>
    <t>St. Joseph's Haven</t>
  </si>
  <si>
    <t>MO0137L7P032011</t>
  </si>
  <si>
    <t>SH</t>
  </si>
  <si>
    <t>Young Women's Christian Association, St. Joseph, Missouri</t>
  </si>
  <si>
    <t>Bliss Manor</t>
  </si>
  <si>
    <t>MO0160L7P032009</t>
  </si>
  <si>
    <t>Bridges Combined</t>
  </si>
  <si>
    <t>MO0276D7P032002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</si>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</sst>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43C6A-FAAE-47D8-9C05-67C49AC9D90B}">
  <sheetPr codeName="Sheet207">
    <pageSetUpPr fitToPage="1"/>
  </sheetPr>
  <dimension ref="A1:V2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56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57</v>
      </c>
      <c r="B5" s="34">
        <f ca="1">SUM(OFFSET(V8,1,0,500,1))</f>
        <v>1627233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161995</v>
      </c>
      <c r="G9" s="23">
        <v>0</v>
      </c>
      <c r="H9" s="23">
        <v>49170</v>
      </c>
      <c r="I9" s="23">
        <v>12283</v>
      </c>
      <c r="J9" s="23">
        <v>0</v>
      </c>
      <c r="K9" s="24">
        <v>13465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26" si="0">SUM(M9:T9)</f>
        <v>0</v>
      </c>
      <c r="V9" s="28">
        <f t="shared" ref="V9:V26" si="1">SUM(F9:K9)</f>
        <v>236913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0</v>
      </c>
      <c r="H10" s="23">
        <v>28800</v>
      </c>
      <c r="I10" s="23">
        <v>75450</v>
      </c>
      <c r="J10" s="23">
        <v>0</v>
      </c>
      <c r="K10" s="24">
        <v>5551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109801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15</v>
      </c>
      <c r="F11" s="22">
        <v>0</v>
      </c>
      <c r="G11" s="23">
        <v>0</v>
      </c>
      <c r="H11" s="23">
        <v>0</v>
      </c>
      <c r="I11" s="23">
        <v>0</v>
      </c>
      <c r="J11" s="23">
        <v>42254</v>
      </c>
      <c r="K11" s="24">
        <v>0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42254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32</v>
      </c>
      <c r="F12" s="22">
        <v>0</v>
      </c>
      <c r="G12" s="23">
        <v>287304</v>
      </c>
      <c r="H12" s="23">
        <v>0</v>
      </c>
      <c r="I12" s="23">
        <v>0</v>
      </c>
      <c r="J12" s="23">
        <v>0</v>
      </c>
      <c r="K12" s="24">
        <v>14978</v>
      </c>
      <c r="L12" s="25" t="s">
        <v>58</v>
      </c>
      <c r="M12" s="26">
        <v>0</v>
      </c>
      <c r="N12" s="26">
        <v>0</v>
      </c>
      <c r="O12" s="26">
        <v>16</v>
      </c>
      <c r="P12" s="26">
        <v>5</v>
      </c>
      <c r="Q12" s="26">
        <v>8</v>
      </c>
      <c r="R12" s="26">
        <v>1</v>
      </c>
      <c r="S12" s="26">
        <v>0</v>
      </c>
      <c r="T12" s="26">
        <v>0</v>
      </c>
      <c r="U12" s="27">
        <f t="shared" si="0"/>
        <v>30</v>
      </c>
      <c r="V12" s="28">
        <f t="shared" si="1"/>
        <v>302282</v>
      </c>
    </row>
    <row r="13" spans="1:22" x14ac:dyDescent="0.3">
      <c r="A13" s="19" t="s">
        <v>29</v>
      </c>
      <c r="B13" s="19" t="s">
        <v>46</v>
      </c>
      <c r="C13" s="20" t="s">
        <v>47</v>
      </c>
      <c r="D13" s="20">
        <v>2022</v>
      </c>
      <c r="E13" s="21" t="s">
        <v>32</v>
      </c>
      <c r="F13" s="22">
        <v>267671</v>
      </c>
      <c r="G13" s="23">
        <v>0</v>
      </c>
      <c r="H13" s="23">
        <v>64777</v>
      </c>
      <c r="I13" s="23">
        <v>6318</v>
      </c>
      <c r="J13" s="23">
        <v>0</v>
      </c>
      <c r="K13" s="24">
        <v>20292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359058</v>
      </c>
    </row>
    <row r="14" spans="1:22" x14ac:dyDescent="0.3">
      <c r="A14" s="19" t="s">
        <v>37</v>
      </c>
      <c r="B14" s="19" t="s">
        <v>48</v>
      </c>
      <c r="C14" s="20" t="s">
        <v>49</v>
      </c>
      <c r="D14" s="20">
        <v>2022</v>
      </c>
      <c r="E14" s="21" t="s">
        <v>50</v>
      </c>
      <c r="F14" s="22">
        <v>0</v>
      </c>
      <c r="G14" s="23">
        <v>0</v>
      </c>
      <c r="H14" s="23">
        <v>31800</v>
      </c>
      <c r="I14" s="23">
        <v>185400</v>
      </c>
      <c r="J14" s="23">
        <v>0</v>
      </c>
      <c r="K14" s="24">
        <v>12485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229685</v>
      </c>
    </row>
    <row r="15" spans="1:22" x14ac:dyDescent="0.3">
      <c r="A15" s="19" t="s">
        <v>51</v>
      </c>
      <c r="B15" s="19" t="s">
        <v>52</v>
      </c>
      <c r="C15" s="20" t="s">
        <v>53</v>
      </c>
      <c r="D15" s="20">
        <v>2022</v>
      </c>
      <c r="E15" s="21" t="s">
        <v>32</v>
      </c>
      <c r="F15" s="22">
        <v>0</v>
      </c>
      <c r="G15" s="23">
        <v>0</v>
      </c>
      <c r="H15" s="23">
        <v>17082</v>
      </c>
      <c r="I15" s="23">
        <v>58503</v>
      </c>
      <c r="J15" s="23">
        <v>0</v>
      </c>
      <c r="K15" s="24">
        <v>3418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79003</v>
      </c>
    </row>
    <row r="16" spans="1:22" x14ac:dyDescent="0.3">
      <c r="A16" s="19" t="s">
        <v>51</v>
      </c>
      <c r="B16" s="19" t="s">
        <v>54</v>
      </c>
      <c r="C16" s="20" t="s">
        <v>55</v>
      </c>
      <c r="D16" s="20">
        <v>2022</v>
      </c>
      <c r="E16" s="21" t="s">
        <v>32</v>
      </c>
      <c r="F16" s="22">
        <v>0</v>
      </c>
      <c r="G16" s="23">
        <v>236604</v>
      </c>
      <c r="H16" s="23">
        <v>10000</v>
      </c>
      <c r="I16" s="23">
        <v>0</v>
      </c>
      <c r="J16" s="23">
        <v>0</v>
      </c>
      <c r="K16" s="24">
        <v>21633</v>
      </c>
      <c r="L16" s="25" t="s">
        <v>58</v>
      </c>
      <c r="M16" s="26">
        <v>0</v>
      </c>
      <c r="N16" s="26">
        <v>0</v>
      </c>
      <c r="O16" s="26">
        <v>7</v>
      </c>
      <c r="P16" s="26">
        <v>8</v>
      </c>
      <c r="Q16" s="26">
        <v>7</v>
      </c>
      <c r="R16" s="26">
        <v>1</v>
      </c>
      <c r="S16" s="26">
        <v>0</v>
      </c>
      <c r="T16" s="26">
        <v>0</v>
      </c>
      <c r="U16" s="27">
        <f t="shared" si="0"/>
        <v>23</v>
      </c>
      <c r="V16" s="28">
        <f t="shared" si="1"/>
        <v>268237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</sheetData>
  <autoFilter ref="A8:V8" xr:uid="{281CBA5D-9CC9-4F55-A892-BEA35F94F7EC}"/>
  <conditionalFormatting sqref="V9:V26">
    <cfRule type="cellIs" dxfId="3" priority="4" operator="lessThan">
      <formula>0</formula>
    </cfRule>
  </conditionalFormatting>
  <conditionalFormatting sqref="V9:V26">
    <cfRule type="expression" dxfId="2" priority="2">
      <formula>#REF!&lt;0</formula>
    </cfRule>
  </conditionalFormatting>
  <conditionalFormatting sqref="D9:D26">
    <cfRule type="expression" dxfId="1" priority="1">
      <formula>OR($D9&gt;2022,AND($D9&lt;2022,$D9&lt;&gt;""))</formula>
    </cfRule>
  </conditionalFormatting>
  <conditionalFormatting sqref="C9:C26">
    <cfRule type="expression" dxfId="0" priority="5">
      <formula>(#REF!&gt;1)</formula>
    </cfRule>
  </conditionalFormatting>
  <dataValidations count="3">
    <dataValidation type="list" allowBlank="1" showInputMessage="1" showErrorMessage="1" sqref="L9:L26" xr:uid="{9FA947FD-15A9-4FC5-85B5-17C0550AC835}">
      <formula1>"N/A, FMR, Actual Rent"</formula1>
    </dataValidation>
    <dataValidation type="list" allowBlank="1" showInputMessage="1" showErrorMessage="1" sqref="E9:E26" xr:uid="{0B134522-1880-4D5D-8F77-63312F11F47E}">
      <formula1>"PH, TH, Joint TH &amp; PH-RRH, HMIS, SSO, TRA, PRA, SRA, S+C/SRO"</formula1>
    </dataValidation>
    <dataValidation allowBlank="1" showErrorMessage="1" sqref="A8:V8" xr:uid="{FA5311B9-53BD-4755-B811-C3D05F72CC14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2021-03-06T21:42:12Z</dcterms:created>
  <dcterms:modified xsi:type="dcterms:W3CDTF">2021-05-20T14:00:55Z</dcterms:modified>
</cp:coreProperties>
</file>