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O-500\"/>
    </mc:Choice>
  </mc:AlternateContent>
  <xr:revisionPtr revIDLastSave="0" documentId="13_ncr:1_{1BEC6DC9-974F-459D-8298-0B339C614E40}" xr6:coauthVersionLast="46" xr6:coauthVersionMax="46" xr10:uidLastSave="{00000000-0000-0000-0000-000000000000}"/>
  <bookViews>
    <workbookView xWindow="-108" yWindow="-108" windowWidth="27288" windowHeight="17664" xr2:uid="{2AB18847-6557-48A5-88DC-AC1DAEF0D2B9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<sst xmlns="http://schemas.openxmlformats.org/spreadsheetml/2006/main" count="64" uniqueCount="54">
  <si>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</si>
  <si>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</si>
  <si>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</si>
  <si>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</si>
  <si>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</si>
  <si>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</si>
  <si>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</si>
  <si>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</si>
  <si>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</si>
  <si>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</si>
  <si>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</si>
  <si>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</si>
  <si>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</si>
  <si>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</si>
  <si>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</si>
  <si>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</si>
  <si>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</si>
  <si>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</si>
  <si>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</si>
  <si>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</si>
  <si>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</si>
  <si>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</si>
  <si>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</si>
  <si>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</si>
  <si>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</si>
  <si>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</si>
  <si>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</si>
  <si>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</si>
  <si>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MO-503</t>
  </si>
  <si>
    <t>Community Council of St. Charles County</t>
  </si>
  <si>
    <t>SHP-HMIS-11</t>
  </si>
  <si>
    <t>MO0127L7E032011</t>
  </si>
  <si>
    <t/>
  </si>
  <si>
    <t>St. Louis</t>
  </si>
  <si>
    <t>St. Charles City &amp; County, Lincoln, Warren Counties CoC</t>
  </si>
  <si>
    <t>Compass Health, Inc</t>
  </si>
  <si>
    <t>Compass Health, Inc. PH Renewal App (A) FY18</t>
  </si>
  <si>
    <t>MO0158L7E032008</t>
  </si>
  <si>
    <t>PH</t>
  </si>
  <si>
    <t>Youth In Need</t>
  </si>
  <si>
    <t>Rapid Rehousing</t>
  </si>
  <si>
    <t>MO0271L7E032002</t>
  </si>
  <si>
    <t>Joint TH &amp; PH-RRH</t>
  </si>
  <si>
    <t>Sts. Joachim and Ann Care Service</t>
  </si>
  <si>
    <t>PH-RRH CoC Bonus</t>
  </si>
  <si>
    <t>MO0291L7E032001</t>
  </si>
  <si>
    <t>Compass Health, Inc. PH New Project</t>
  </si>
  <si>
    <t>MO0292L7E032001</t>
  </si>
  <si>
    <t>SSO-CE Coordinated Entry (1)</t>
  </si>
  <si>
    <t>MO0308L7E032001</t>
  </si>
  <si>
    <t>SSO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</si>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</sst>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128C0-BF66-48D0-9E17-2872BB73B60B}">
  <sheetPr codeName="Sheet204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51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52</v>
      </c>
      <c r="B5" s="34">
        <f ca="1">SUM(OFFSET(V8,1,0,500,1))</f>
        <v>422503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64456</v>
      </c>
      <c r="K9" s="24">
        <v>3222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4" si="0">SUM(M9:T9)</f>
        <v>0</v>
      </c>
      <c r="V9" s="28">
        <f t="shared" ref="V9:V24" si="1">SUM(F9:K9)</f>
        <v>67678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0</v>
      </c>
      <c r="G10" s="23">
        <v>60084</v>
      </c>
      <c r="H10" s="23">
        <v>0</v>
      </c>
      <c r="I10" s="23">
        <v>0</v>
      </c>
      <c r="J10" s="23">
        <v>0</v>
      </c>
      <c r="K10" s="24">
        <v>2325</v>
      </c>
      <c r="L10" s="25" t="s">
        <v>53</v>
      </c>
      <c r="M10" s="26">
        <v>0</v>
      </c>
      <c r="N10" s="26">
        <v>0</v>
      </c>
      <c r="O10" s="26">
        <v>3</v>
      </c>
      <c r="P10" s="26">
        <v>3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6</v>
      </c>
      <c r="V10" s="28">
        <f t="shared" si="1"/>
        <v>62409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42</v>
      </c>
      <c r="F11" s="22">
        <v>0</v>
      </c>
      <c r="G11" s="23">
        <v>26316</v>
      </c>
      <c r="H11" s="23">
        <v>25576</v>
      </c>
      <c r="I11" s="23">
        <v>0</v>
      </c>
      <c r="J11" s="23">
        <v>0</v>
      </c>
      <c r="K11" s="24">
        <v>0</v>
      </c>
      <c r="L11" s="25" t="s">
        <v>53</v>
      </c>
      <c r="M11" s="26">
        <v>0</v>
      </c>
      <c r="N11" s="26">
        <v>0</v>
      </c>
      <c r="O11" s="26">
        <v>3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3</v>
      </c>
      <c r="V11" s="28">
        <f t="shared" si="1"/>
        <v>51892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38</v>
      </c>
      <c r="F12" s="22">
        <v>0</v>
      </c>
      <c r="G12" s="23">
        <v>20028</v>
      </c>
      <c r="H12" s="23">
        <v>16600</v>
      </c>
      <c r="I12" s="23">
        <v>0</v>
      </c>
      <c r="J12" s="23">
        <v>0</v>
      </c>
      <c r="K12" s="24">
        <v>3566</v>
      </c>
      <c r="L12" s="25" t="s">
        <v>53</v>
      </c>
      <c r="M12" s="26">
        <v>0</v>
      </c>
      <c r="N12" s="26">
        <v>0</v>
      </c>
      <c r="O12" s="26">
        <v>1</v>
      </c>
      <c r="P12" s="26">
        <v>1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2</v>
      </c>
      <c r="V12" s="28">
        <f t="shared" si="1"/>
        <v>40194</v>
      </c>
    </row>
    <row r="13" spans="1:22" x14ac:dyDescent="0.3">
      <c r="A13" s="19" t="s">
        <v>35</v>
      </c>
      <c r="B13" s="19" t="s">
        <v>46</v>
      </c>
      <c r="C13" s="20" t="s">
        <v>47</v>
      </c>
      <c r="D13" s="20">
        <v>2022</v>
      </c>
      <c r="E13" s="21" t="s">
        <v>38</v>
      </c>
      <c r="F13" s="22">
        <v>0</v>
      </c>
      <c r="G13" s="23">
        <v>103092</v>
      </c>
      <c r="H13" s="23">
        <v>12836</v>
      </c>
      <c r="I13" s="23">
        <v>0</v>
      </c>
      <c r="J13" s="23">
        <v>0</v>
      </c>
      <c r="K13" s="24">
        <v>11100</v>
      </c>
      <c r="L13" s="25" t="s">
        <v>53</v>
      </c>
      <c r="M13" s="26">
        <v>4</v>
      </c>
      <c r="N13" s="26">
        <v>0</v>
      </c>
      <c r="O13" s="26">
        <v>9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13</v>
      </c>
      <c r="V13" s="28">
        <f t="shared" si="1"/>
        <v>127028</v>
      </c>
    </row>
    <row r="14" spans="1:22" x14ac:dyDescent="0.3">
      <c r="A14" s="19" t="s">
        <v>29</v>
      </c>
      <c r="B14" s="19" t="s">
        <v>48</v>
      </c>
      <c r="C14" s="20" t="s">
        <v>49</v>
      </c>
      <c r="D14" s="20">
        <v>2022</v>
      </c>
      <c r="E14" s="21" t="s">
        <v>50</v>
      </c>
      <c r="F14" s="22">
        <v>0</v>
      </c>
      <c r="G14" s="23">
        <v>0</v>
      </c>
      <c r="H14" s="23">
        <v>66639</v>
      </c>
      <c r="I14" s="23">
        <v>0</v>
      </c>
      <c r="J14" s="23">
        <v>0</v>
      </c>
      <c r="K14" s="24">
        <v>6663</v>
      </c>
      <c r="L14" s="25" t="s">
        <v>32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73302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</sheetData>
  <autoFilter ref="A8:V8" xr:uid="{5C1EDDF7-8AD4-4EDF-BB59-7AB169703B46}"/>
  <conditionalFormatting sqref="V9:V24">
    <cfRule type="cellIs" dxfId="3" priority="4" operator="lessThan">
      <formula>0</formula>
    </cfRule>
  </conditionalFormatting>
  <conditionalFormatting sqref="V9:V24">
    <cfRule type="expression" dxfId="2" priority="2">
      <formula>#REF!&lt;0</formula>
    </cfRule>
  </conditionalFormatting>
  <conditionalFormatting sqref="D9:D24">
    <cfRule type="expression" dxfId="1" priority="1">
      <formula>OR($D9&gt;2022,AND($D9&lt;2022,$D9&lt;&gt;""))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0933EEDD-717A-4F88-9745-C7688C71DEF4}">
      <formula1>"N/A, FMR, Actual Rent"</formula1>
    </dataValidation>
    <dataValidation type="list" allowBlank="1" showInputMessage="1" showErrorMessage="1" sqref="E9:E24" xr:uid="{E260B5FC-401E-4AA3-A1F7-E8DE19CF0F43}">
      <formula1>"PH, TH, Joint TH &amp; PH-RRH, HMIS, SSO, TRA, PRA, SRA, S+C/SRO"</formula1>
    </dataValidation>
    <dataValidation allowBlank="1" showErrorMessage="1" sqref="A8:V8" xr:uid="{B5B728E1-1917-4B96-9EC8-BD60ACA9848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2021-03-06T21:42:13Z</dcterms:created>
  <dcterms:modified xsi:type="dcterms:W3CDTF">2021-05-20T14:00:54Z</dcterms:modified>
</cp:coreProperties>
</file>