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I-500\"/>
    </mc:Choice>
  </mc:AlternateContent>
  <xr:revisionPtr revIDLastSave="0" documentId="13_ncr:1_{0346761D-2185-4A3B-93B9-FF9FE3268450}" xr6:coauthVersionLast="46" xr6:coauthVersionMax="46" xr10:uidLastSave="{00000000-0000-0000-0000-000000000000}"/>
  <bookViews>
    <workbookView xWindow="-108" yWindow="-108" windowWidth="27288" windowHeight="17664" xr2:uid="{C33BB2B0-31B8-475E-8721-B7C521B6EBAC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B5" i="1" s="1"/>
  <c r="U10" i="1"/>
  <c r="V9" i="1"/>
  <c r="U9" i="1"/>
</calcChain>
</file>

<file path=xl/sharedStrings.xml><?xml version="1.0" encoding="utf-8"?>
<sst xmlns="http://schemas.openxmlformats.org/spreadsheetml/2006/main" count="54" uniqueCount="47">
  <si>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</si>
  <si>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</si>
  <si>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</si>
  <si>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</si>
  <si>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</si>
  <si>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</si>
  <si>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</si>
  <si>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</si>
  <si>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</si>
  <si>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</si>
  <si>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</si>
  <si>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</si>
  <si>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</si>
  <si>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</si>
  <si>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</si>
  <si>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</si>
  <si>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</si>
  <si>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</si>
  <si>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</si>
  <si>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</si>
  <si>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</si>
  <si>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</si>
  <si>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</si>
  <si>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</si>
  <si>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</si>
  <si>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</si>
  <si>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</si>
  <si>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</si>
  <si>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MI-518</t>
  </si>
  <si>
    <t>Oakland Livingston Human Service Agency</t>
  </si>
  <si>
    <t>Livingston HMIS FY19</t>
  </si>
  <si>
    <t>MI0263L5F182013</t>
  </si>
  <si>
    <t/>
  </si>
  <si>
    <t>Detroit</t>
  </si>
  <si>
    <t>Livingston County CoC</t>
  </si>
  <si>
    <t>Livingston County Community Mental Health Authority</t>
  </si>
  <si>
    <t>2019 Permanent Supportive Housing Scattered Site #3</t>
  </si>
  <si>
    <t>MI0265L5F182013</t>
  </si>
  <si>
    <t>PH</t>
  </si>
  <si>
    <t>Livingston Permanent Housing FY19</t>
  </si>
  <si>
    <t>MI0325L5F182010</t>
  </si>
  <si>
    <t>Livingston Rapid Rehousing FY19</t>
  </si>
  <si>
    <t>MI0547L5F182004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</si>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</sst>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94B50-94A2-4889-902E-AED4FE258DC0}">
  <sheetPr codeName="Sheet189">
    <pageSetUpPr fitToPage="1"/>
  </sheetPr>
  <dimension ref="A1:V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43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44</v>
      </c>
      <c r="B5" s="34">
        <f ca="1">SUM(OFFSET(V8,1,0,500,1))</f>
        <v>250201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15315</v>
      </c>
      <c r="K9" s="24">
        <v>765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22" si="0">SUM(M9:T9)</f>
        <v>0</v>
      </c>
      <c r="V9" s="28">
        <f t="shared" ref="V9:V22" si="1">SUM(F9:K9)</f>
        <v>16080</v>
      </c>
    </row>
    <row r="10" spans="1:22" x14ac:dyDescent="0.3">
      <c r="A10" s="19" t="s">
        <v>35</v>
      </c>
      <c r="B10" s="19" t="s">
        <v>36</v>
      </c>
      <c r="C10" s="20" t="s">
        <v>37</v>
      </c>
      <c r="D10" s="20">
        <v>2022</v>
      </c>
      <c r="E10" s="21" t="s">
        <v>38</v>
      </c>
      <c r="F10" s="22">
        <v>0</v>
      </c>
      <c r="G10" s="23">
        <v>161988</v>
      </c>
      <c r="H10" s="23">
        <v>0</v>
      </c>
      <c r="I10" s="23">
        <v>0</v>
      </c>
      <c r="J10" s="23">
        <v>0</v>
      </c>
      <c r="K10" s="24">
        <v>1285</v>
      </c>
      <c r="L10" s="25" t="s">
        <v>45</v>
      </c>
      <c r="M10" s="26">
        <v>1</v>
      </c>
      <c r="N10" s="26">
        <v>0</v>
      </c>
      <c r="O10" s="26">
        <v>11</v>
      </c>
      <c r="P10" s="26">
        <v>3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15</v>
      </c>
      <c r="V10" s="28">
        <f t="shared" si="1"/>
        <v>163273</v>
      </c>
    </row>
    <row r="11" spans="1:22" x14ac:dyDescent="0.3">
      <c r="A11" s="19" t="s">
        <v>29</v>
      </c>
      <c r="B11" s="19" t="s">
        <v>39</v>
      </c>
      <c r="C11" s="20" t="s">
        <v>40</v>
      </c>
      <c r="D11" s="20">
        <v>2022</v>
      </c>
      <c r="E11" s="21" t="s">
        <v>38</v>
      </c>
      <c r="F11" s="22">
        <v>0</v>
      </c>
      <c r="G11" s="23">
        <v>37632</v>
      </c>
      <c r="H11" s="23">
        <v>5136</v>
      </c>
      <c r="I11" s="23">
        <v>0</v>
      </c>
      <c r="J11" s="23">
        <v>0</v>
      </c>
      <c r="K11" s="24">
        <v>1610</v>
      </c>
      <c r="L11" s="25" t="s">
        <v>46</v>
      </c>
      <c r="M11" s="26">
        <v>0</v>
      </c>
      <c r="N11" s="26">
        <v>0</v>
      </c>
      <c r="O11" s="26">
        <v>4</v>
      </c>
      <c r="P11" s="26">
        <v>1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5</v>
      </c>
      <c r="V11" s="28">
        <f t="shared" si="1"/>
        <v>44378</v>
      </c>
    </row>
    <row r="12" spans="1:22" x14ac:dyDescent="0.3">
      <c r="A12" s="19" t="s">
        <v>29</v>
      </c>
      <c r="B12" s="19" t="s">
        <v>41</v>
      </c>
      <c r="C12" s="20" t="s">
        <v>42</v>
      </c>
      <c r="D12" s="20">
        <v>2022</v>
      </c>
      <c r="E12" s="21" t="s">
        <v>38</v>
      </c>
      <c r="F12" s="22">
        <v>0</v>
      </c>
      <c r="G12" s="23">
        <v>21144</v>
      </c>
      <c r="H12" s="23">
        <v>4028</v>
      </c>
      <c r="I12" s="23">
        <v>0</v>
      </c>
      <c r="J12" s="23">
        <v>0</v>
      </c>
      <c r="K12" s="24">
        <v>1298</v>
      </c>
      <c r="L12" s="25" t="s">
        <v>45</v>
      </c>
      <c r="M12" s="26">
        <v>0</v>
      </c>
      <c r="N12" s="26">
        <v>0</v>
      </c>
      <c r="O12" s="26">
        <v>2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2</v>
      </c>
      <c r="V12" s="28">
        <f t="shared" si="1"/>
        <v>26470</v>
      </c>
    </row>
    <row r="13" spans="1:22" x14ac:dyDescent="0.3">
      <c r="A13" s="19"/>
      <c r="B13" s="19"/>
      <c r="C13" s="20"/>
      <c r="D13" s="20"/>
      <c r="E13" s="21"/>
      <c r="F13" s="22"/>
      <c r="G13" s="23"/>
      <c r="H13" s="23"/>
      <c r="I13" s="23"/>
      <c r="J13" s="23"/>
      <c r="K13" s="24"/>
      <c r="L13" s="25"/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0</v>
      </c>
    </row>
    <row r="14" spans="1:22" x14ac:dyDescent="0.3">
      <c r="A14" s="19"/>
      <c r="B14" s="19"/>
      <c r="C14" s="20"/>
      <c r="D14" s="20"/>
      <c r="E14" s="21"/>
      <c r="F14" s="22"/>
      <c r="G14" s="23"/>
      <c r="H14" s="23"/>
      <c r="I14" s="23"/>
      <c r="J14" s="23"/>
      <c r="K14" s="24"/>
      <c r="L14" s="25"/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</sheetData>
  <autoFilter ref="A8:V8" xr:uid="{6A4180B8-28B0-4EE0-A3F8-8296F9D188EE}"/>
  <conditionalFormatting sqref="V9:V22">
    <cfRule type="cellIs" dxfId="3" priority="4" operator="lessThan">
      <formula>0</formula>
    </cfRule>
  </conditionalFormatting>
  <conditionalFormatting sqref="V9:V22">
    <cfRule type="expression" dxfId="2" priority="2">
      <formula>#REF!&lt;0</formula>
    </cfRule>
  </conditionalFormatting>
  <conditionalFormatting sqref="D9:D22">
    <cfRule type="expression" dxfId="1" priority="1">
      <formula>OR($D9&gt;2022,AND($D9&lt;2022,$D9&lt;&gt;""))</formula>
    </cfRule>
  </conditionalFormatting>
  <conditionalFormatting sqref="C9:C22">
    <cfRule type="expression" dxfId="0" priority="5">
      <formula>(#REF!&gt;1)</formula>
    </cfRule>
  </conditionalFormatting>
  <dataValidations count="3">
    <dataValidation type="list" allowBlank="1" showInputMessage="1" showErrorMessage="1" sqref="L9:L22" xr:uid="{702460AA-1DCA-4F5C-BA90-82CF3FA95E8A}">
      <formula1>"N/A, FMR, Actual Rent"</formula1>
    </dataValidation>
    <dataValidation type="list" allowBlank="1" showInputMessage="1" showErrorMessage="1" sqref="E9:E22" xr:uid="{F8CF2D26-4C6A-43D6-8533-CC95F06E24C3}">
      <formula1>"PH, TH, Joint TH &amp; PH-RRH, HMIS, SSO, TRA, PRA, SRA, S+C/SRO"</formula1>
    </dataValidation>
    <dataValidation allowBlank="1" showErrorMessage="1" sqref="A8:V8" xr:uid="{924E62E9-639D-42FA-BEA7-AB8CCD3F812F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2021-03-06T21:42:21Z</dcterms:created>
  <dcterms:modified xsi:type="dcterms:W3CDTF">2021-05-20T14:00:50Z</dcterms:modified>
</cp:coreProperties>
</file>