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I-500\"/>
    </mc:Choice>
  </mc:AlternateContent>
  <xr:revisionPtr revIDLastSave="0" documentId="13_ncr:1_{EB47BE67-E557-4115-B070-7A16E290858C}" xr6:coauthVersionLast="46" xr6:coauthVersionMax="46" xr10:uidLastSave="{00000000-0000-0000-0000-000000000000}"/>
  <bookViews>
    <workbookView xWindow="-108" yWindow="-108" windowWidth="27288" windowHeight="17664" xr2:uid="{4BD46918-87A2-4E4C-81A7-DA4797EB1237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<sst xmlns="http://schemas.openxmlformats.org/spreadsheetml/2006/main" count="59" uniqueCount="51">
  <si>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</si>
  <si>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</si>
  <si>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</si>
  <si>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</si>
  <si>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</si>
  <si>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</si>
  <si>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</si>
  <si>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</si>
  <si>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</si>
  <si>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</si>
  <si>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</si>
  <si>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</si>
  <si>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</si>
  <si>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</si>
  <si>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</si>
  <si>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</si>
  <si>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</si>
  <si>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</si>
  <si>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</si>
  <si>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</si>
  <si>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</si>
  <si>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</si>
  <si>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</si>
  <si>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</si>
  <si>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</si>
  <si>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</si>
  <si>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</si>
  <si>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</si>
  <si>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MI-517</t>
  </si>
  <si>
    <t>Training and Treatment Innovations, Inc.</t>
  </si>
  <si>
    <t>Jackson Housing Leasing</t>
  </si>
  <si>
    <t>MI0256L5F172012</t>
  </si>
  <si>
    <t>PH</t>
  </si>
  <si>
    <t/>
  </si>
  <si>
    <t>Detroit</t>
  </si>
  <si>
    <t>Jackson City &amp; County CoC</t>
  </si>
  <si>
    <t>Community Action Agency</t>
  </si>
  <si>
    <t>Jackson HMIS</t>
  </si>
  <si>
    <t>MI0259L5F172013</t>
  </si>
  <si>
    <t>Mechanic Partnership Park Permanent Housing</t>
  </si>
  <si>
    <t>MI0261L5F172013</t>
  </si>
  <si>
    <t>Jackson County SSO Project</t>
  </si>
  <si>
    <t>MI0512L5F172005</t>
  </si>
  <si>
    <t>SSO</t>
  </si>
  <si>
    <t>Jackson RRH Program</t>
  </si>
  <si>
    <t>MI0545L5F172004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</si>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</sst>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96D7F-0128-4AC0-8026-3F4557A7F8F0}">
  <sheetPr codeName="Sheet188">
    <pageSetUpPr fitToPage="1"/>
  </sheetPr>
  <dimension ref="A1:V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46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47</v>
      </c>
      <c r="B5" s="34">
        <f ca="1">SUM(OFFSET(V8,1,0,500,1))</f>
        <v>864294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195576</v>
      </c>
      <c r="H9" s="23">
        <v>36815</v>
      </c>
      <c r="I9" s="23">
        <v>0</v>
      </c>
      <c r="J9" s="23">
        <v>0</v>
      </c>
      <c r="K9" s="24">
        <v>10525</v>
      </c>
      <c r="L9" s="25" t="s">
        <v>49</v>
      </c>
      <c r="M9" s="26">
        <v>0</v>
      </c>
      <c r="N9" s="26">
        <v>2</v>
      </c>
      <c r="O9" s="26">
        <v>11</v>
      </c>
      <c r="P9" s="26">
        <v>8</v>
      </c>
      <c r="Q9" s="26">
        <v>4</v>
      </c>
      <c r="R9" s="26">
        <v>0</v>
      </c>
      <c r="S9" s="26">
        <v>0</v>
      </c>
      <c r="T9" s="26">
        <v>0</v>
      </c>
      <c r="U9" s="27">
        <f t="shared" ref="U9:U23" si="0">SUM(M9:T9)</f>
        <v>25</v>
      </c>
      <c r="V9" s="28">
        <f t="shared" ref="V9:V23" si="1">SUM(F9:K9)</f>
        <v>242916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52332</v>
      </c>
      <c r="K10" s="24">
        <v>3647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55979</v>
      </c>
    </row>
    <row r="11" spans="1:22" x14ac:dyDescent="0.3">
      <c r="A11" s="19" t="s">
        <v>36</v>
      </c>
      <c r="B11" s="19" t="s">
        <v>39</v>
      </c>
      <c r="C11" s="20" t="s">
        <v>40</v>
      </c>
      <c r="D11" s="20">
        <v>2022</v>
      </c>
      <c r="E11" s="21" t="s">
        <v>32</v>
      </c>
      <c r="F11" s="22">
        <v>128120</v>
      </c>
      <c r="G11" s="23">
        <v>0</v>
      </c>
      <c r="H11" s="23">
        <v>84619</v>
      </c>
      <c r="I11" s="23">
        <v>77589</v>
      </c>
      <c r="J11" s="23">
        <v>0</v>
      </c>
      <c r="K11" s="24">
        <v>22158</v>
      </c>
      <c r="L11" s="25" t="s">
        <v>50</v>
      </c>
      <c r="M11" s="26">
        <v>0</v>
      </c>
      <c r="N11" s="26">
        <v>0</v>
      </c>
      <c r="O11" s="26">
        <v>9</v>
      </c>
      <c r="P11" s="26">
        <v>4</v>
      </c>
      <c r="Q11" s="26">
        <v>4</v>
      </c>
      <c r="R11" s="26">
        <v>0</v>
      </c>
      <c r="S11" s="26">
        <v>0</v>
      </c>
      <c r="T11" s="26">
        <v>0</v>
      </c>
      <c r="U11" s="27">
        <f t="shared" si="0"/>
        <v>17</v>
      </c>
      <c r="V11" s="28">
        <f t="shared" si="1"/>
        <v>312486</v>
      </c>
    </row>
    <row r="12" spans="1:22" x14ac:dyDescent="0.3">
      <c r="A12" s="19" t="s">
        <v>36</v>
      </c>
      <c r="B12" s="19" t="s">
        <v>41</v>
      </c>
      <c r="C12" s="20" t="s">
        <v>42</v>
      </c>
      <c r="D12" s="20">
        <v>2022</v>
      </c>
      <c r="E12" s="21" t="s">
        <v>43</v>
      </c>
      <c r="F12" s="22">
        <v>0</v>
      </c>
      <c r="G12" s="23">
        <v>0</v>
      </c>
      <c r="H12" s="23">
        <v>90379</v>
      </c>
      <c r="I12" s="23">
        <v>0</v>
      </c>
      <c r="J12" s="23">
        <v>0</v>
      </c>
      <c r="K12" s="24">
        <v>9038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99417</v>
      </c>
    </row>
    <row r="13" spans="1:22" x14ac:dyDescent="0.3">
      <c r="A13" s="19" t="s">
        <v>36</v>
      </c>
      <c r="B13" s="19" t="s">
        <v>44</v>
      </c>
      <c r="C13" s="20" t="s">
        <v>45</v>
      </c>
      <c r="D13" s="20">
        <v>2022</v>
      </c>
      <c r="E13" s="21" t="s">
        <v>32</v>
      </c>
      <c r="F13" s="22">
        <v>0</v>
      </c>
      <c r="G13" s="23">
        <v>81636</v>
      </c>
      <c r="H13" s="23">
        <v>58563</v>
      </c>
      <c r="I13" s="23">
        <v>0</v>
      </c>
      <c r="J13" s="23">
        <v>0</v>
      </c>
      <c r="K13" s="24">
        <v>13297</v>
      </c>
      <c r="L13" s="25" t="s">
        <v>48</v>
      </c>
      <c r="M13" s="26">
        <v>0</v>
      </c>
      <c r="N13" s="26">
        <v>0</v>
      </c>
      <c r="O13" s="26">
        <v>0</v>
      </c>
      <c r="P13" s="26">
        <v>3</v>
      </c>
      <c r="Q13" s="26">
        <v>4</v>
      </c>
      <c r="R13" s="26">
        <v>0</v>
      </c>
      <c r="S13" s="26">
        <v>0</v>
      </c>
      <c r="T13" s="26">
        <v>0</v>
      </c>
      <c r="U13" s="27">
        <f t="shared" si="0"/>
        <v>7</v>
      </c>
      <c r="V13" s="28">
        <f t="shared" si="1"/>
        <v>153496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</sheetData>
  <autoFilter ref="A8:V8" xr:uid="{609C07D0-D469-4A30-899B-8CC46AA3315E}"/>
  <conditionalFormatting sqref="V9:V23">
    <cfRule type="cellIs" dxfId="3" priority="4" operator="lessThan">
      <formula>0</formula>
    </cfRule>
  </conditionalFormatting>
  <conditionalFormatting sqref="V9:V23">
    <cfRule type="expression" dxfId="2" priority="2">
      <formula>#REF!&lt;0</formula>
    </cfRule>
  </conditionalFormatting>
  <conditionalFormatting sqref="D9:D23">
    <cfRule type="expression" dxfId="1" priority="1">
      <formula>OR($D9&gt;2022,AND($D9&lt;2022,$D9&lt;&gt;""))</formula>
    </cfRule>
  </conditionalFormatting>
  <conditionalFormatting sqref="C9:C23">
    <cfRule type="expression" dxfId="0" priority="5">
      <formula>(#REF!&gt;1)</formula>
    </cfRule>
  </conditionalFormatting>
  <dataValidations count="3">
    <dataValidation type="list" allowBlank="1" showInputMessage="1" showErrorMessage="1" sqref="L9:L23" xr:uid="{91CB2E7E-D46E-4416-95BF-81CC44517901}">
      <formula1>"N/A, FMR, Actual Rent"</formula1>
    </dataValidation>
    <dataValidation type="list" allowBlank="1" showInputMessage="1" showErrorMessage="1" sqref="E9:E23" xr:uid="{31712330-170A-4A5B-8056-1D4F8B1F6C98}">
      <formula1>"PH, TH, Joint TH &amp; PH-RRH, HMIS, SSO, TRA, PRA, SRA, S+C/SRO"</formula1>
    </dataValidation>
    <dataValidation allowBlank="1" showErrorMessage="1" sqref="A8:V8" xr:uid="{B93F4540-A234-42ED-85F1-23FFA082849D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2021-03-06T21:42:21Z</dcterms:created>
  <dcterms:modified xsi:type="dcterms:W3CDTF">2021-05-20T14:00:50Z</dcterms:modified>
</cp:coreProperties>
</file>