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EA0D8476-61B7-405F-818F-5933F695A2B7}" xr6:coauthVersionLast="46" xr6:coauthVersionMax="46" xr10:uidLastSave="{00000000-0000-0000-0000-000000000000}"/>
  <bookViews>
    <workbookView xWindow="-108" yWindow="-108" windowWidth="27288" windowHeight="17664" xr2:uid="{2FD642E0-EC28-4D17-8D54-9813B4ED8C0C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<sst xmlns="http://schemas.openxmlformats.org/spreadsheetml/2006/main" count="59" uniqueCount="50">
  <si>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</si>
  <si>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</si>
  <si>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</si>
  <si>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</si>
  <si>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</si>
  <si>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</si>
  <si>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</si>
  <si>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</si>
  <si>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</si>
  <si>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</si>
  <si>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</si>
  <si>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</si>
  <si>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</si>
  <si>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</si>
  <si>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</si>
  <si>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</si>
  <si>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</si>
  <si>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</si>
  <si>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</si>
  <si>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</si>
  <si>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</si>
  <si>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</si>
  <si>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</si>
  <si>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</si>
  <si>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</si>
  <si>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</si>
  <si>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</si>
  <si>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</si>
  <si>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MI-514</t>
  </si>
  <si>
    <t>Summit Pointe</t>
  </si>
  <si>
    <t>HHAP FY 2019 Renewal Project</t>
  </si>
  <si>
    <t>MI0245L5F142013</t>
  </si>
  <si>
    <t>SSO</t>
  </si>
  <si>
    <t/>
  </si>
  <si>
    <t>Detroit</t>
  </si>
  <si>
    <t>Battle Creek/Calhoun County CoC</t>
  </si>
  <si>
    <t>Haven of Rest Ministries Inc.</t>
  </si>
  <si>
    <t>Life Recovery Renewal 2019</t>
  </si>
  <si>
    <t>MI0246L5F142013</t>
  </si>
  <si>
    <t>TH</t>
  </si>
  <si>
    <t>HMIS FY 2019 Renewal Project</t>
  </si>
  <si>
    <t>MI0541L5F142004</t>
  </si>
  <si>
    <t>SP-PSH FY 2019 Renewal Project</t>
  </si>
  <si>
    <t>MI0588L5F142003</t>
  </si>
  <si>
    <t>PH</t>
  </si>
  <si>
    <t>SP-PSH 2</t>
  </si>
  <si>
    <t>MI0626L5F142001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</si>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</sst>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1FCC-EBCD-455D-8C0A-390081869684}">
  <sheetPr codeName="Sheet185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48</v>
      </c>
      <c r="B5" s="34">
        <f ca="1">SUM(OFFSET(V8,1,0,500,1))</f>
        <v>301166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33020</v>
      </c>
      <c r="I9" s="23">
        <v>0</v>
      </c>
      <c r="J9" s="23">
        <v>0</v>
      </c>
      <c r="K9" s="24">
        <v>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3" si="0">SUM(M9:T9)</f>
        <v>0</v>
      </c>
      <c r="V9" s="28">
        <f t="shared" ref="V9:V23" si="1">SUM(F9:K9)</f>
        <v>33020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88330</v>
      </c>
      <c r="I10" s="23">
        <v>0</v>
      </c>
      <c r="J10" s="23">
        <v>0</v>
      </c>
      <c r="K10" s="24">
        <v>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88330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40000</v>
      </c>
      <c r="K11" s="24">
        <v>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40000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44</v>
      </c>
      <c r="F12" s="22">
        <v>0</v>
      </c>
      <c r="G12" s="23">
        <v>58440</v>
      </c>
      <c r="H12" s="23">
        <v>10799</v>
      </c>
      <c r="I12" s="23">
        <v>0</v>
      </c>
      <c r="J12" s="23">
        <v>0</v>
      </c>
      <c r="K12" s="24">
        <v>0</v>
      </c>
      <c r="L12" s="25" t="s">
        <v>49</v>
      </c>
      <c r="M12" s="26">
        <v>0</v>
      </c>
      <c r="N12" s="26">
        <v>1</v>
      </c>
      <c r="O12" s="26">
        <v>4</v>
      </c>
      <c r="P12" s="26">
        <v>2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7</v>
      </c>
      <c r="V12" s="28">
        <f t="shared" si="1"/>
        <v>69239</v>
      </c>
    </row>
    <row r="13" spans="1:22" x14ac:dyDescent="0.3">
      <c r="A13" s="19" t="s">
        <v>29</v>
      </c>
      <c r="B13" s="19" t="s">
        <v>45</v>
      </c>
      <c r="C13" s="20" t="s">
        <v>46</v>
      </c>
      <c r="D13" s="20">
        <v>2022</v>
      </c>
      <c r="E13" s="21" t="s">
        <v>44</v>
      </c>
      <c r="F13" s="22">
        <v>0</v>
      </c>
      <c r="G13" s="23">
        <v>42576</v>
      </c>
      <c r="H13" s="23">
        <v>21840</v>
      </c>
      <c r="I13" s="23">
        <v>2867</v>
      </c>
      <c r="J13" s="23">
        <v>0</v>
      </c>
      <c r="K13" s="24">
        <v>3294</v>
      </c>
      <c r="L13" s="25" t="s">
        <v>49</v>
      </c>
      <c r="M13" s="26">
        <v>0</v>
      </c>
      <c r="N13" s="26">
        <v>1</v>
      </c>
      <c r="O13" s="26">
        <v>2</v>
      </c>
      <c r="P13" s="26">
        <v>2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5</v>
      </c>
      <c r="V13" s="28">
        <f t="shared" si="1"/>
        <v>70577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</sheetData>
  <autoFilter ref="A8:V8" xr:uid="{A3ED3DE3-7085-4378-9925-2DE1780E77D8}"/>
  <conditionalFormatting sqref="V9:V23">
    <cfRule type="cellIs" dxfId="3" priority="4" operator="lessThan">
      <formula>0</formula>
    </cfRule>
  </conditionalFormatting>
  <conditionalFormatting sqref="V9:V23">
    <cfRule type="expression" dxfId="2" priority="2">
      <formula>#REF!&lt;0</formula>
    </cfRule>
  </conditionalFormatting>
  <conditionalFormatting sqref="D9:D23">
    <cfRule type="expression" dxfId="1" priority="1">
      <formula>OR($D9&gt;2022,AND($D9&lt;2022,$D9&lt;&gt;""))</formula>
    </cfRule>
  </conditionalFormatting>
  <conditionalFormatting sqref="C9:C23">
    <cfRule type="expression" dxfId="0" priority="5">
      <formula>(#REF!&gt;1)</formula>
    </cfRule>
  </conditionalFormatting>
  <dataValidations count="3">
    <dataValidation type="list" allowBlank="1" showInputMessage="1" showErrorMessage="1" sqref="L9:L23" xr:uid="{44525EBA-FCBC-445A-ACD8-2622218BC09F}">
      <formula1>"N/A, FMR, Actual Rent"</formula1>
    </dataValidation>
    <dataValidation type="list" allowBlank="1" showInputMessage="1" showErrorMessage="1" sqref="E9:E23" xr:uid="{32B32BD6-B752-4173-830D-D001174FA5AE}">
      <formula1>"PH, TH, Joint TH &amp; PH-RRH, HMIS, SSO, TRA, PRA, SRA, S+C/SRO"</formula1>
    </dataValidation>
    <dataValidation allowBlank="1" showErrorMessage="1" sqref="A8:V8" xr:uid="{BBF6C0A4-A963-4F8C-B67D-B03F0DA6888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2021-03-06T21:42:23Z</dcterms:created>
  <dcterms:modified xsi:type="dcterms:W3CDTF">2021-05-20T14:00:49Z</dcterms:modified>
</cp:coreProperties>
</file>