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I-500\"/>
    </mc:Choice>
  </mc:AlternateContent>
  <xr:revisionPtr revIDLastSave="0" documentId="13_ncr:1_{9E45DB75-313E-44BB-B0FF-F3ACE4C8E2F4}" xr6:coauthVersionLast="46" xr6:coauthVersionMax="46" xr10:uidLastSave="{00000000-0000-0000-0000-000000000000}"/>
  <bookViews>
    <workbookView xWindow="-108" yWindow="-108" windowWidth="27288" windowHeight="17664" xr2:uid="{8C5FBA14-0603-4DC6-8E6F-F7092BAE0EB1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<sst xmlns="http://schemas.openxmlformats.org/spreadsheetml/2006/main" count="89" uniqueCount="64">
  <si>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</si>
  <si>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</si>
  <si>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</si>
  <si>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</si>
  <si>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</si>
  <si>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</si>
  <si>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</si>
  <si>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</si>
  <si>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</si>
  <si>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</si>
  <si>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</si>
  <si>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</si>
  <si>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</si>
  <si>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</si>
  <si>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</si>
  <si>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</si>
  <si>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</si>
  <si>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</si>
  <si>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</si>
  <si>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</si>
  <si>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</si>
  <si>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</si>
  <si>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</si>
  <si>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</si>
  <si>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</si>
  <si>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</si>
  <si>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</si>
  <si>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</si>
  <si>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MI-512</t>
  </si>
  <si>
    <t xml:space="preserve">Northwest Michigan Supportive Housing (formerly, the Foundation for Mental Health Grand  Traverse-Leelanau) </t>
  </si>
  <si>
    <t>GTA Leasing</t>
  </si>
  <si>
    <t>MI0233L5F122013</t>
  </si>
  <si>
    <t>PH</t>
  </si>
  <si>
    <t/>
  </si>
  <si>
    <t>Detroit</t>
  </si>
  <si>
    <t>Grand Traverse, Antrim, Leelanau Counties CoC</t>
  </si>
  <si>
    <t>Northwest Michigan Community Action Agency, Inc.</t>
  </si>
  <si>
    <t>Goodwill Industries of Northern Michigan, Inc.</t>
  </si>
  <si>
    <t>Supplemental Assistance for Facilities to Assist the Homeless</t>
  </si>
  <si>
    <t>MI0239L5F122013</t>
  </si>
  <si>
    <t>SSO</t>
  </si>
  <si>
    <t>Woodmere</t>
  </si>
  <si>
    <t>MI0240L5F122013</t>
  </si>
  <si>
    <t>WRC/NMSH</t>
  </si>
  <si>
    <t>MI0510L5F122005</t>
  </si>
  <si>
    <t>Coordinated Entry--Street Outreach FY 2019 Renewal</t>
  </si>
  <si>
    <t>MI0539L5F122004</t>
  </si>
  <si>
    <t>HMIS System Admin - Renewal FY19</t>
  </si>
  <si>
    <t>MI0540L5F122004</t>
  </si>
  <si>
    <t>YHDP Youth Street Outreach - Renewal FY19</t>
  </si>
  <si>
    <t>MI0597Y5F122002</t>
  </si>
  <si>
    <t xml:space="preserve">Northwest Michigan Community Action Agency, Inc. </t>
  </si>
  <si>
    <t>PH-RRH Pregnant and Parenting</t>
  </si>
  <si>
    <t>MI0598Y5F122002</t>
  </si>
  <si>
    <t>SSO-Coordinated Entry: SSO-CE Youth</t>
  </si>
  <si>
    <t>MI0599Y5F122002</t>
  </si>
  <si>
    <t>PH-RRH Youth Housing</t>
  </si>
  <si>
    <t>MI0600Y5F122002</t>
  </si>
  <si>
    <t>NMCAA Rapid Rehousing 2018-1</t>
  </si>
  <si>
    <t>MI0622L5F122002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</si>
  <si>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</si>
  <si>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</si>
  <si>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N/A</t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</si>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</sst>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105B9-D57D-4A87-878A-346853916E7E}">
  <sheetPr codeName="Sheet184">
    <pageSetUpPr fitToPage="1"/>
  </sheetPr>
  <dimension ref="A1:V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60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61</v>
      </c>
      <c r="B5" s="34">
        <f ca="1">SUM(OFFSET(V8,1,0,500,1))</f>
        <v>1354666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111880</v>
      </c>
      <c r="G9" s="23">
        <v>0</v>
      </c>
      <c r="H9" s="23">
        <v>11840</v>
      </c>
      <c r="I9" s="23">
        <v>10004</v>
      </c>
      <c r="J9" s="23">
        <v>0</v>
      </c>
      <c r="K9" s="24">
        <v>6072</v>
      </c>
      <c r="L9" s="25" t="s">
        <v>62</v>
      </c>
      <c r="M9" s="26">
        <v>0</v>
      </c>
      <c r="N9" s="26">
        <v>0</v>
      </c>
      <c r="O9" s="26">
        <v>13</v>
      </c>
      <c r="P9" s="26">
        <v>0</v>
      </c>
      <c r="Q9" s="26">
        <v>1</v>
      </c>
      <c r="R9" s="26">
        <v>0</v>
      </c>
      <c r="S9" s="26">
        <v>0</v>
      </c>
      <c r="T9" s="26">
        <v>0</v>
      </c>
      <c r="U9" s="27">
        <f t="shared" ref="U9:U29" si="0">SUM(M9:T9)</f>
        <v>14</v>
      </c>
      <c r="V9" s="28">
        <f t="shared" ref="V9:V29" si="1">SUM(F9:K9)</f>
        <v>139796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40</v>
      </c>
      <c r="F10" s="22">
        <v>0</v>
      </c>
      <c r="G10" s="23">
        <v>0</v>
      </c>
      <c r="H10" s="23">
        <v>49923</v>
      </c>
      <c r="I10" s="23">
        <v>0</v>
      </c>
      <c r="J10" s="23">
        <v>0</v>
      </c>
      <c r="K10" s="24">
        <v>2000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51923</v>
      </c>
    </row>
    <row r="11" spans="1:22" x14ac:dyDescent="0.3">
      <c r="A11" s="19" t="s">
        <v>29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0</v>
      </c>
      <c r="G11" s="23">
        <v>210936</v>
      </c>
      <c r="H11" s="23">
        <v>55913</v>
      </c>
      <c r="I11" s="23">
        <v>0</v>
      </c>
      <c r="J11" s="23">
        <v>0</v>
      </c>
      <c r="K11" s="24">
        <v>12976</v>
      </c>
      <c r="L11" s="25" t="s">
        <v>63</v>
      </c>
      <c r="M11" s="26">
        <v>0</v>
      </c>
      <c r="N11" s="26">
        <v>4</v>
      </c>
      <c r="O11" s="26">
        <v>16</v>
      </c>
      <c r="P11" s="26">
        <v>0</v>
      </c>
      <c r="Q11" s="26">
        <v>1</v>
      </c>
      <c r="R11" s="26">
        <v>0</v>
      </c>
      <c r="S11" s="26">
        <v>0</v>
      </c>
      <c r="T11" s="26">
        <v>0</v>
      </c>
      <c r="U11" s="27">
        <f t="shared" si="0"/>
        <v>21</v>
      </c>
      <c r="V11" s="28">
        <f t="shared" si="1"/>
        <v>279825</v>
      </c>
    </row>
    <row r="12" spans="1:22" x14ac:dyDescent="0.3">
      <c r="A12" s="19" t="s">
        <v>29</v>
      </c>
      <c r="B12" s="19" t="s">
        <v>43</v>
      </c>
      <c r="C12" s="20" t="s">
        <v>44</v>
      </c>
      <c r="D12" s="20">
        <v>2022</v>
      </c>
      <c r="E12" s="21" t="s">
        <v>32</v>
      </c>
      <c r="F12" s="22">
        <v>81318</v>
      </c>
      <c r="G12" s="23">
        <v>0</v>
      </c>
      <c r="H12" s="23">
        <v>12000</v>
      </c>
      <c r="I12" s="23">
        <v>5320</v>
      </c>
      <c r="J12" s="23">
        <v>0</v>
      </c>
      <c r="K12" s="24">
        <v>911</v>
      </c>
      <c r="L12" s="25" t="s">
        <v>62</v>
      </c>
      <c r="M12" s="26">
        <v>1</v>
      </c>
      <c r="N12" s="26">
        <v>0</v>
      </c>
      <c r="O12" s="26">
        <v>7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8</v>
      </c>
      <c r="V12" s="28">
        <f t="shared" si="1"/>
        <v>99549</v>
      </c>
    </row>
    <row r="13" spans="1:22" x14ac:dyDescent="0.3">
      <c r="A13" s="19" t="s">
        <v>37</v>
      </c>
      <c r="B13" s="19" t="s">
        <v>45</v>
      </c>
      <c r="C13" s="20" t="s">
        <v>46</v>
      </c>
      <c r="D13" s="20">
        <v>2022</v>
      </c>
      <c r="E13" s="21" t="s">
        <v>40</v>
      </c>
      <c r="F13" s="22">
        <v>0</v>
      </c>
      <c r="G13" s="23">
        <v>0</v>
      </c>
      <c r="H13" s="23">
        <v>22000</v>
      </c>
      <c r="I13" s="23">
        <v>0</v>
      </c>
      <c r="J13" s="23">
        <v>0</v>
      </c>
      <c r="K13" s="24">
        <v>1000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23000</v>
      </c>
    </row>
    <row r="14" spans="1:22" x14ac:dyDescent="0.3">
      <c r="A14" s="19" t="s">
        <v>37</v>
      </c>
      <c r="B14" s="19" t="s">
        <v>47</v>
      </c>
      <c r="C14" s="20" t="s">
        <v>48</v>
      </c>
      <c r="D14" s="20">
        <v>2022</v>
      </c>
      <c r="E14" s="21" t="s">
        <v>15</v>
      </c>
      <c r="F14" s="22">
        <v>0</v>
      </c>
      <c r="G14" s="23">
        <v>0</v>
      </c>
      <c r="H14" s="23">
        <v>0</v>
      </c>
      <c r="I14" s="23">
        <v>0</v>
      </c>
      <c r="J14" s="23">
        <v>22909</v>
      </c>
      <c r="K14" s="24">
        <v>0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22909</v>
      </c>
    </row>
    <row r="15" spans="1:22" x14ac:dyDescent="0.3">
      <c r="A15" s="19" t="s">
        <v>37</v>
      </c>
      <c r="B15" s="19" t="s">
        <v>49</v>
      </c>
      <c r="C15" s="20" t="s">
        <v>50</v>
      </c>
      <c r="D15" s="20">
        <v>2022</v>
      </c>
      <c r="E15" s="21" t="s">
        <v>40</v>
      </c>
      <c r="F15" s="22">
        <v>0</v>
      </c>
      <c r="G15" s="23">
        <v>0</v>
      </c>
      <c r="H15" s="23">
        <v>105809</v>
      </c>
      <c r="I15" s="23">
        <v>0</v>
      </c>
      <c r="J15" s="23">
        <v>0</v>
      </c>
      <c r="K15" s="24">
        <v>10500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116309</v>
      </c>
    </row>
    <row r="16" spans="1:22" x14ac:dyDescent="0.3">
      <c r="A16" s="19" t="s">
        <v>51</v>
      </c>
      <c r="B16" s="19" t="s">
        <v>52</v>
      </c>
      <c r="C16" s="20" t="s">
        <v>53</v>
      </c>
      <c r="D16" s="20">
        <v>2022</v>
      </c>
      <c r="E16" s="21" t="s">
        <v>32</v>
      </c>
      <c r="F16" s="22">
        <v>0</v>
      </c>
      <c r="G16" s="23">
        <v>102792</v>
      </c>
      <c r="H16" s="23">
        <v>50970</v>
      </c>
      <c r="I16" s="23">
        <v>0</v>
      </c>
      <c r="J16" s="23">
        <v>7975</v>
      </c>
      <c r="K16" s="24">
        <v>15093</v>
      </c>
      <c r="L16" s="25" t="s">
        <v>63</v>
      </c>
      <c r="M16" s="26">
        <v>0</v>
      </c>
      <c r="N16" s="26">
        <v>0</v>
      </c>
      <c r="O16" s="26">
        <v>0</v>
      </c>
      <c r="P16" s="26">
        <v>6</v>
      </c>
      <c r="Q16" s="26">
        <v>2</v>
      </c>
      <c r="R16" s="26">
        <v>0</v>
      </c>
      <c r="S16" s="26">
        <v>0</v>
      </c>
      <c r="T16" s="26">
        <v>0</v>
      </c>
      <c r="U16" s="27">
        <f t="shared" si="0"/>
        <v>8</v>
      </c>
      <c r="V16" s="28">
        <f t="shared" si="1"/>
        <v>176830</v>
      </c>
    </row>
    <row r="17" spans="1:22" x14ac:dyDescent="0.3">
      <c r="A17" s="19" t="s">
        <v>51</v>
      </c>
      <c r="B17" s="19" t="s">
        <v>54</v>
      </c>
      <c r="C17" s="20" t="s">
        <v>55</v>
      </c>
      <c r="D17" s="20">
        <v>2022</v>
      </c>
      <c r="E17" s="21" t="s">
        <v>40</v>
      </c>
      <c r="F17" s="22">
        <v>0</v>
      </c>
      <c r="G17" s="23">
        <v>0</v>
      </c>
      <c r="H17" s="23">
        <v>89380</v>
      </c>
      <c r="I17" s="23">
        <v>0</v>
      </c>
      <c r="J17" s="23">
        <v>0</v>
      </c>
      <c r="K17" s="24">
        <v>8938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98318</v>
      </c>
    </row>
    <row r="18" spans="1:22" x14ac:dyDescent="0.3">
      <c r="A18" s="19" t="s">
        <v>51</v>
      </c>
      <c r="B18" s="19" t="s">
        <v>56</v>
      </c>
      <c r="C18" s="20" t="s">
        <v>57</v>
      </c>
      <c r="D18" s="20">
        <v>2022</v>
      </c>
      <c r="E18" s="21" t="s">
        <v>32</v>
      </c>
      <c r="F18" s="22">
        <v>0</v>
      </c>
      <c r="G18" s="23">
        <v>180096</v>
      </c>
      <c r="H18" s="23">
        <v>53634</v>
      </c>
      <c r="I18" s="23">
        <v>0</v>
      </c>
      <c r="J18" s="23">
        <v>7975</v>
      </c>
      <c r="K18" s="24">
        <v>22155</v>
      </c>
      <c r="L18" s="25" t="s">
        <v>63</v>
      </c>
      <c r="M18" s="26">
        <v>0</v>
      </c>
      <c r="N18" s="26">
        <v>0</v>
      </c>
      <c r="O18" s="26">
        <v>20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20</v>
      </c>
      <c r="V18" s="28">
        <f t="shared" si="1"/>
        <v>263860</v>
      </c>
    </row>
    <row r="19" spans="1:22" x14ac:dyDescent="0.3">
      <c r="A19" s="19" t="s">
        <v>51</v>
      </c>
      <c r="B19" s="19" t="s">
        <v>58</v>
      </c>
      <c r="C19" s="20" t="s">
        <v>59</v>
      </c>
      <c r="D19" s="20">
        <v>2022</v>
      </c>
      <c r="E19" s="21" t="s">
        <v>32</v>
      </c>
      <c r="F19" s="22">
        <v>0</v>
      </c>
      <c r="G19" s="23">
        <v>59976</v>
      </c>
      <c r="H19" s="23">
        <v>15544</v>
      </c>
      <c r="I19" s="23">
        <v>0</v>
      </c>
      <c r="J19" s="23">
        <v>0</v>
      </c>
      <c r="K19" s="24">
        <v>6827</v>
      </c>
      <c r="L19" s="25" t="s">
        <v>63</v>
      </c>
      <c r="M19" s="26">
        <v>0</v>
      </c>
      <c r="N19" s="26">
        <v>0</v>
      </c>
      <c r="O19" s="26">
        <v>1</v>
      </c>
      <c r="P19" s="26">
        <v>3</v>
      </c>
      <c r="Q19" s="26">
        <v>1</v>
      </c>
      <c r="R19" s="26">
        <v>0</v>
      </c>
      <c r="S19" s="26">
        <v>0</v>
      </c>
      <c r="T19" s="26">
        <v>0</v>
      </c>
      <c r="U19" s="27">
        <f t="shared" si="0"/>
        <v>5</v>
      </c>
      <c r="V19" s="28">
        <f t="shared" si="1"/>
        <v>82347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</sheetData>
  <autoFilter ref="A8:V8" xr:uid="{5DA7D9D7-004B-49DE-9D7B-4D1787AB0CFC}"/>
  <conditionalFormatting sqref="V9:V29">
    <cfRule type="cellIs" dxfId="3" priority="4" operator="lessThan">
      <formula>0</formula>
    </cfRule>
  </conditionalFormatting>
  <conditionalFormatting sqref="V9:V29">
    <cfRule type="expression" dxfId="2" priority="2">
      <formula>#REF!&lt;0</formula>
    </cfRule>
  </conditionalFormatting>
  <conditionalFormatting sqref="D9:D29">
    <cfRule type="expression" dxfId="1" priority="1">
      <formula>OR($D9&gt;2022,AND($D9&lt;2022,$D9&lt;&gt;""))</formula>
    </cfRule>
  </conditionalFormatting>
  <conditionalFormatting sqref="C9:C29">
    <cfRule type="expression" dxfId="0" priority="5">
      <formula>(#REF!&gt;1)</formula>
    </cfRule>
  </conditionalFormatting>
  <dataValidations count="3">
    <dataValidation type="list" allowBlank="1" showInputMessage="1" showErrorMessage="1" sqref="L9:L29" xr:uid="{8BCF8F2A-2225-4D8A-9C17-455E494FD7E9}">
      <formula1>"N/A, FMR, Actual Rent"</formula1>
    </dataValidation>
    <dataValidation type="list" allowBlank="1" showInputMessage="1" showErrorMessage="1" sqref="E9:E29" xr:uid="{3E7208CC-149F-4F60-9A3D-5454CF7A83EB}">
      <formula1>"PH, TH, Joint TH &amp; PH-RRH, HMIS, SSO, TRA, PRA, SRA, S+C/SRO"</formula1>
    </dataValidation>
    <dataValidation allowBlank="1" showErrorMessage="1" sqref="A8:V8" xr:uid="{37417141-E765-4288-B17D-B6F406EB9CFD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2021-03-06T21:42:23Z</dcterms:created>
  <dcterms:modified xsi:type="dcterms:W3CDTF">2021-05-20T14:00:49Z</dcterms:modified>
</cp:coreProperties>
</file>