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8F8A4B79-0CE6-4473-B13F-6BA38F3CEDB2}" xr6:coauthVersionLast="46" xr6:coauthVersionMax="46" xr10:uidLastSave="{00000000-0000-0000-0000-000000000000}"/>
  <bookViews>
    <workbookView xWindow="-108" yWindow="-108" windowWidth="27288" windowHeight="17664" xr2:uid="{FAF268C4-B0D9-4A96-A1FB-B7A5ED4015A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<sst xmlns="http://schemas.openxmlformats.org/spreadsheetml/2006/main" count="114" uniqueCount="76">
  <si>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</si>
  <si>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</si>
  <si>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</si>
  <si>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</si>
  <si>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</si>
  <si>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</si>
  <si>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</si>
  <si>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</si>
  <si>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</si>
  <si>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</si>
  <si>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</si>
  <si>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</si>
  <si>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</si>
  <si>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</si>
  <si>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</si>
  <si>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</si>
  <si>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</si>
  <si>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</si>
  <si>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</si>
  <si>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</si>
  <si>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</si>
  <si>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</si>
  <si>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</si>
  <si>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</si>
  <si>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</si>
  <si>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</si>
  <si>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</si>
  <si>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</si>
  <si>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MI-509</t>
  </si>
  <si>
    <t>Avalon Housing, Inc.</t>
  </si>
  <si>
    <t>Avalon/Ashley Supportive Housing</t>
  </si>
  <si>
    <t>MI0201L5F092013</t>
  </si>
  <si>
    <t>PH</t>
  </si>
  <si>
    <t/>
  </si>
  <si>
    <t>Detroit</t>
  </si>
  <si>
    <t>Washtenaw County CoC</t>
  </si>
  <si>
    <t>Washtenaw County</t>
  </si>
  <si>
    <t>Avalon/Pontiac Trail Supportive Housing</t>
  </si>
  <si>
    <t>MI0202L5F092013</t>
  </si>
  <si>
    <t>Michigan Ability Partners</t>
  </si>
  <si>
    <t>MAP Willow Pond Renewal 2020</t>
  </si>
  <si>
    <t>MI0204L5F092013</t>
  </si>
  <si>
    <t>MAP MVP Renewal 2020</t>
  </si>
  <si>
    <t>MI0205L5F092013</t>
  </si>
  <si>
    <t>SPC Avalon SRA Consolidated</t>
  </si>
  <si>
    <t>MI0207L5F092013</t>
  </si>
  <si>
    <t>MAP TRA 2020</t>
  </si>
  <si>
    <t>MI0210L5F092013</t>
  </si>
  <si>
    <t>Ozone House, Inc.</t>
  </si>
  <si>
    <t>Supportive Housing for Youth</t>
  </si>
  <si>
    <t>MI0211L5F092013</t>
  </si>
  <si>
    <t>MAP SRA 2020</t>
  </si>
  <si>
    <t>MI0297L5F092012</t>
  </si>
  <si>
    <t>SHP for Young Families</t>
  </si>
  <si>
    <t>MI0377L5F092009</t>
  </si>
  <si>
    <t>SOS Community Services</t>
  </si>
  <si>
    <t>SOS RRH for Families 2019 with DV Bonus</t>
  </si>
  <si>
    <t>MI0402L5F092008</t>
  </si>
  <si>
    <t>Avalon PSH Singles 2013</t>
  </si>
  <si>
    <t>MI0420L5F092007</t>
  </si>
  <si>
    <t>Avalon PSH Families 2013</t>
  </si>
  <si>
    <t>MI0423L5F092007</t>
  </si>
  <si>
    <t>AAHC PSH Bonus 2014</t>
  </si>
  <si>
    <t>MI0451L5F092006</t>
  </si>
  <si>
    <t>HMIS 2019</t>
  </si>
  <si>
    <t>MI0486L5F092005</t>
  </si>
  <si>
    <t>MAP Bonus Renewal (RASS) 2020</t>
  </si>
  <si>
    <t>MI0508L5F092005</t>
  </si>
  <si>
    <t>MAP PSH (PASS) Renewal 2020</t>
  </si>
  <si>
    <t>MI0533L5F092004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</si>
  <si>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</si>
  <si>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</si>
  <si>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Avalon Housing Corp.</t>
  </si>
  <si>
    <t>FMR</t>
  </si>
  <si>
    <t>Actual Rent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</si>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</sst>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DC134-370B-4C78-AF6B-3E3FB534DDAA}">
  <sheetPr codeName="Sheet181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71</v>
      </c>
      <c r="B5" s="34">
        <f ca="1">SUM(OFFSET(V8,1,0,500,1))</f>
        <v>6424978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51995</v>
      </c>
      <c r="I9" s="23">
        <v>44744</v>
      </c>
      <c r="J9" s="23">
        <v>0</v>
      </c>
      <c r="K9" s="24">
        <v>5768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4" si="0">SUM(M9:T9)</f>
        <v>0</v>
      </c>
      <c r="V9" s="28">
        <f t="shared" ref="V9:V34" si="1">SUM(F9:K9)</f>
        <v>102507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48035</v>
      </c>
      <c r="I10" s="23">
        <v>46082</v>
      </c>
      <c r="J10" s="23">
        <v>0</v>
      </c>
      <c r="K10" s="24">
        <v>5555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99672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39074</v>
      </c>
      <c r="I11" s="23">
        <v>0</v>
      </c>
      <c r="J11" s="23">
        <v>0</v>
      </c>
      <c r="K11" s="24">
        <v>3029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42103</v>
      </c>
    </row>
    <row r="12" spans="1:22" x14ac:dyDescent="0.3">
      <c r="A12" s="19" t="s">
        <v>39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0</v>
      </c>
      <c r="H12" s="23">
        <v>48667</v>
      </c>
      <c r="I12" s="23">
        <v>0</v>
      </c>
      <c r="J12" s="23">
        <v>0</v>
      </c>
      <c r="K12" s="24">
        <v>3406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52073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333648</v>
      </c>
      <c r="H13" s="23">
        <v>0</v>
      </c>
      <c r="I13" s="23">
        <v>0</v>
      </c>
      <c r="J13" s="23">
        <v>0</v>
      </c>
      <c r="K13" s="24">
        <v>15864</v>
      </c>
      <c r="L13" s="25" t="s">
        <v>73</v>
      </c>
      <c r="M13" s="26">
        <v>5</v>
      </c>
      <c r="N13" s="26">
        <v>4</v>
      </c>
      <c r="O13" s="26">
        <v>9</v>
      </c>
      <c r="P13" s="26">
        <v>7</v>
      </c>
      <c r="Q13" s="26">
        <v>1</v>
      </c>
      <c r="R13" s="26">
        <v>0</v>
      </c>
      <c r="S13" s="26">
        <v>0</v>
      </c>
      <c r="T13" s="26">
        <v>0</v>
      </c>
      <c r="U13" s="27">
        <f t="shared" si="0"/>
        <v>26</v>
      </c>
      <c r="V13" s="28">
        <f t="shared" si="1"/>
        <v>349512</v>
      </c>
    </row>
    <row r="14" spans="1:22" x14ac:dyDescent="0.3">
      <c r="A14" s="19" t="s">
        <v>39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421224</v>
      </c>
      <c r="H14" s="23">
        <v>0</v>
      </c>
      <c r="I14" s="23">
        <v>0</v>
      </c>
      <c r="J14" s="23">
        <v>0</v>
      </c>
      <c r="K14" s="24">
        <v>19777</v>
      </c>
      <c r="L14" s="25" t="s">
        <v>73</v>
      </c>
      <c r="M14" s="26">
        <v>7</v>
      </c>
      <c r="N14" s="26">
        <v>4</v>
      </c>
      <c r="O14" s="26">
        <v>23</v>
      </c>
      <c r="P14" s="26">
        <v>0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35</v>
      </c>
      <c r="V14" s="28">
        <f t="shared" si="1"/>
        <v>441001</v>
      </c>
    </row>
    <row r="15" spans="1:22" x14ac:dyDescent="0.3">
      <c r="A15" s="19" t="s">
        <v>48</v>
      </c>
      <c r="B15" s="19" t="s">
        <v>49</v>
      </c>
      <c r="C15" s="20" t="s">
        <v>50</v>
      </c>
      <c r="D15" s="20">
        <v>2022</v>
      </c>
      <c r="E15" s="21" t="s">
        <v>32</v>
      </c>
      <c r="F15" s="22">
        <v>0</v>
      </c>
      <c r="G15" s="23">
        <v>89412</v>
      </c>
      <c r="H15" s="23">
        <v>44738</v>
      </c>
      <c r="I15" s="23">
        <v>0</v>
      </c>
      <c r="J15" s="23">
        <v>0</v>
      </c>
      <c r="K15" s="24">
        <v>5882</v>
      </c>
      <c r="L15" s="25" t="s">
        <v>74</v>
      </c>
      <c r="M15" s="26">
        <v>0</v>
      </c>
      <c r="N15" s="26">
        <v>0</v>
      </c>
      <c r="O15" s="26">
        <v>6</v>
      </c>
      <c r="P15" s="26">
        <v>1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7</v>
      </c>
      <c r="V15" s="28">
        <f t="shared" si="1"/>
        <v>140032</v>
      </c>
    </row>
    <row r="16" spans="1:22" x14ac:dyDescent="0.3">
      <c r="A16" s="19" t="s">
        <v>39</v>
      </c>
      <c r="B16" s="19" t="s">
        <v>51</v>
      </c>
      <c r="C16" s="20" t="s">
        <v>52</v>
      </c>
      <c r="D16" s="20">
        <v>2022</v>
      </c>
      <c r="E16" s="21" t="s">
        <v>32</v>
      </c>
      <c r="F16" s="22">
        <v>0</v>
      </c>
      <c r="G16" s="23">
        <v>475608</v>
      </c>
      <c r="H16" s="23">
        <v>0</v>
      </c>
      <c r="I16" s="23">
        <v>0</v>
      </c>
      <c r="J16" s="23">
        <v>0</v>
      </c>
      <c r="K16" s="24">
        <v>22919</v>
      </c>
      <c r="L16" s="25" t="s">
        <v>73</v>
      </c>
      <c r="M16" s="26">
        <v>0</v>
      </c>
      <c r="N16" s="26">
        <v>0</v>
      </c>
      <c r="O16" s="26">
        <v>38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38</v>
      </c>
      <c r="V16" s="28">
        <f t="shared" si="1"/>
        <v>498527</v>
      </c>
    </row>
    <row r="17" spans="1:22" x14ac:dyDescent="0.3">
      <c r="A17" s="19" t="s">
        <v>48</v>
      </c>
      <c r="B17" s="19" t="s">
        <v>53</v>
      </c>
      <c r="C17" s="20" t="s">
        <v>54</v>
      </c>
      <c r="D17" s="20">
        <v>2022</v>
      </c>
      <c r="E17" s="21" t="s">
        <v>32</v>
      </c>
      <c r="F17" s="22">
        <v>0</v>
      </c>
      <c r="G17" s="23">
        <v>45504</v>
      </c>
      <c r="H17" s="23">
        <v>8728</v>
      </c>
      <c r="I17" s="23">
        <v>0</v>
      </c>
      <c r="J17" s="23">
        <v>0</v>
      </c>
      <c r="K17" s="24">
        <v>2741</v>
      </c>
      <c r="L17" s="25" t="s">
        <v>73</v>
      </c>
      <c r="M17" s="26">
        <v>0</v>
      </c>
      <c r="N17" s="26">
        <v>0</v>
      </c>
      <c r="O17" s="26">
        <v>0</v>
      </c>
      <c r="P17" s="26">
        <v>3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</v>
      </c>
      <c r="V17" s="28">
        <f t="shared" si="1"/>
        <v>56973</v>
      </c>
    </row>
    <row r="18" spans="1:22" x14ac:dyDescent="0.3">
      <c r="A18" s="19" t="s">
        <v>55</v>
      </c>
      <c r="B18" s="19" t="s">
        <v>56</v>
      </c>
      <c r="C18" s="20" t="s">
        <v>57</v>
      </c>
      <c r="D18" s="20">
        <v>2022</v>
      </c>
      <c r="E18" s="21" t="s">
        <v>32</v>
      </c>
      <c r="F18" s="22">
        <v>0</v>
      </c>
      <c r="G18" s="23">
        <v>1024140</v>
      </c>
      <c r="H18" s="23">
        <v>841352</v>
      </c>
      <c r="I18" s="23">
        <v>0</v>
      </c>
      <c r="J18" s="23">
        <v>0</v>
      </c>
      <c r="K18" s="24">
        <v>163669</v>
      </c>
      <c r="L18" s="25" t="s">
        <v>74</v>
      </c>
      <c r="M18" s="26">
        <v>0</v>
      </c>
      <c r="N18" s="26">
        <v>0</v>
      </c>
      <c r="O18" s="26">
        <v>0</v>
      </c>
      <c r="P18" s="26">
        <v>21</v>
      </c>
      <c r="Q18" s="26">
        <v>20</v>
      </c>
      <c r="R18" s="26">
        <v>11</v>
      </c>
      <c r="S18" s="26">
        <v>3</v>
      </c>
      <c r="T18" s="26">
        <v>0</v>
      </c>
      <c r="U18" s="27">
        <f t="shared" si="0"/>
        <v>55</v>
      </c>
      <c r="V18" s="28">
        <f t="shared" si="1"/>
        <v>2029161</v>
      </c>
    </row>
    <row r="19" spans="1:22" x14ac:dyDescent="0.3">
      <c r="A19" s="19" t="s">
        <v>29</v>
      </c>
      <c r="B19" s="19" t="s">
        <v>58</v>
      </c>
      <c r="C19" s="20" t="s">
        <v>59</v>
      </c>
      <c r="D19" s="20">
        <v>2022</v>
      </c>
      <c r="E19" s="21" t="s">
        <v>32</v>
      </c>
      <c r="F19" s="22">
        <v>0</v>
      </c>
      <c r="G19" s="23">
        <v>223788</v>
      </c>
      <c r="H19" s="23">
        <v>570434</v>
      </c>
      <c r="I19" s="23">
        <v>0</v>
      </c>
      <c r="J19" s="23">
        <v>0</v>
      </c>
      <c r="K19" s="24">
        <v>51409</v>
      </c>
      <c r="L19" s="25" t="s">
        <v>73</v>
      </c>
      <c r="M19" s="26">
        <v>4</v>
      </c>
      <c r="N19" s="26">
        <v>6</v>
      </c>
      <c r="O19" s="26">
        <v>9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19</v>
      </c>
      <c r="V19" s="28">
        <f t="shared" si="1"/>
        <v>845631</v>
      </c>
    </row>
    <row r="20" spans="1:22" x14ac:dyDescent="0.3">
      <c r="A20" s="19" t="s">
        <v>29</v>
      </c>
      <c r="B20" s="19" t="s">
        <v>60</v>
      </c>
      <c r="C20" s="20" t="s">
        <v>61</v>
      </c>
      <c r="D20" s="20">
        <v>2022</v>
      </c>
      <c r="E20" s="21" t="s">
        <v>32</v>
      </c>
      <c r="F20" s="22">
        <v>0</v>
      </c>
      <c r="G20" s="23">
        <v>110124</v>
      </c>
      <c r="H20" s="23">
        <v>115916</v>
      </c>
      <c r="I20" s="23">
        <v>0</v>
      </c>
      <c r="J20" s="23">
        <v>0</v>
      </c>
      <c r="K20" s="24">
        <v>13951</v>
      </c>
      <c r="L20" s="25" t="s">
        <v>73</v>
      </c>
      <c r="M20" s="26">
        <v>0</v>
      </c>
      <c r="N20" s="26">
        <v>0</v>
      </c>
      <c r="O20" s="26">
        <v>0</v>
      </c>
      <c r="P20" s="26">
        <v>6</v>
      </c>
      <c r="Q20" s="26">
        <v>1</v>
      </c>
      <c r="R20" s="26">
        <v>0</v>
      </c>
      <c r="S20" s="26">
        <v>0</v>
      </c>
      <c r="T20" s="26">
        <v>0</v>
      </c>
      <c r="U20" s="27">
        <f t="shared" si="0"/>
        <v>7</v>
      </c>
      <c r="V20" s="28">
        <f t="shared" si="1"/>
        <v>239991</v>
      </c>
    </row>
    <row r="21" spans="1:22" x14ac:dyDescent="0.3">
      <c r="A21" s="37" t="s">
        <v>72</v>
      </c>
      <c r="B21" s="19" t="s">
        <v>62</v>
      </c>
      <c r="C21" s="20" t="s">
        <v>63</v>
      </c>
      <c r="D21" s="20">
        <v>2022</v>
      </c>
      <c r="E21" s="21" t="s">
        <v>32</v>
      </c>
      <c r="F21" s="22">
        <v>0</v>
      </c>
      <c r="G21" s="23">
        <v>550704</v>
      </c>
      <c r="H21" s="23">
        <v>181707</v>
      </c>
      <c r="I21" s="23">
        <v>0</v>
      </c>
      <c r="J21" s="23">
        <v>0</v>
      </c>
      <c r="K21" s="24">
        <v>42398</v>
      </c>
      <c r="L21" s="25" t="s">
        <v>73</v>
      </c>
      <c r="M21" s="26">
        <v>0</v>
      </c>
      <c r="N21" s="26">
        <v>0</v>
      </c>
      <c r="O21" s="26">
        <v>44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44</v>
      </c>
      <c r="V21" s="28">
        <f t="shared" si="1"/>
        <v>774809</v>
      </c>
    </row>
    <row r="22" spans="1:22" x14ac:dyDescent="0.3">
      <c r="A22" s="19" t="s">
        <v>36</v>
      </c>
      <c r="B22" s="19" t="s">
        <v>64</v>
      </c>
      <c r="C22" s="20" t="s">
        <v>65</v>
      </c>
      <c r="D22" s="20">
        <v>2022</v>
      </c>
      <c r="E22" s="21" t="s">
        <v>15</v>
      </c>
      <c r="F22" s="22">
        <v>0</v>
      </c>
      <c r="G22" s="23">
        <v>0</v>
      </c>
      <c r="H22" s="23">
        <v>0</v>
      </c>
      <c r="I22" s="23">
        <v>0</v>
      </c>
      <c r="J22" s="23">
        <v>131007</v>
      </c>
      <c r="K22" s="24">
        <v>6327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137334</v>
      </c>
    </row>
    <row r="23" spans="1:22" x14ac:dyDescent="0.3">
      <c r="A23" s="19" t="s">
        <v>39</v>
      </c>
      <c r="B23" s="19" t="s">
        <v>66</v>
      </c>
      <c r="C23" s="20" t="s">
        <v>67</v>
      </c>
      <c r="D23" s="20">
        <v>2022</v>
      </c>
      <c r="E23" s="21" t="s">
        <v>32</v>
      </c>
      <c r="F23" s="22">
        <v>246686</v>
      </c>
      <c r="G23" s="23">
        <v>0</v>
      </c>
      <c r="H23" s="23">
        <v>123513</v>
      </c>
      <c r="I23" s="23">
        <v>0</v>
      </c>
      <c r="J23" s="23">
        <v>0</v>
      </c>
      <c r="K23" s="24">
        <v>30887</v>
      </c>
      <c r="L23" s="25" t="s">
        <v>75</v>
      </c>
      <c r="M23" s="26">
        <v>0</v>
      </c>
      <c r="N23" s="26">
        <v>0</v>
      </c>
      <c r="O23" s="26">
        <v>17</v>
      </c>
      <c r="P23" s="26">
        <v>2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19</v>
      </c>
      <c r="V23" s="28">
        <f t="shared" si="1"/>
        <v>401086</v>
      </c>
    </row>
    <row r="24" spans="1:22" x14ac:dyDescent="0.3">
      <c r="A24" s="19" t="s">
        <v>39</v>
      </c>
      <c r="B24" s="19" t="s">
        <v>68</v>
      </c>
      <c r="C24" s="20" t="s">
        <v>69</v>
      </c>
      <c r="D24" s="20">
        <v>2022</v>
      </c>
      <c r="E24" s="21" t="s">
        <v>32</v>
      </c>
      <c r="F24" s="22">
        <v>0</v>
      </c>
      <c r="G24" s="23">
        <v>150192</v>
      </c>
      <c r="H24" s="23">
        <v>52078</v>
      </c>
      <c r="I24" s="23">
        <v>0</v>
      </c>
      <c r="J24" s="23">
        <v>0</v>
      </c>
      <c r="K24" s="24">
        <v>12296</v>
      </c>
      <c r="L24" s="25" t="s">
        <v>73</v>
      </c>
      <c r="M24" s="26">
        <v>0</v>
      </c>
      <c r="N24" s="26">
        <v>0</v>
      </c>
      <c r="O24" s="26">
        <v>12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12</v>
      </c>
      <c r="V24" s="28">
        <f t="shared" si="1"/>
        <v>214566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</sheetData>
  <autoFilter ref="A8:V8" xr:uid="{8E33190A-D7B8-4C41-A87F-2B97677200B7}"/>
  <conditionalFormatting sqref="V9:V34">
    <cfRule type="cellIs" dxfId="3" priority="4" operator="lessThan">
      <formula>0</formula>
    </cfRule>
  </conditionalFormatting>
  <conditionalFormatting sqref="V9:V34">
    <cfRule type="expression" dxfId="2" priority="2">
      <formula>#REF!&lt;0</formula>
    </cfRule>
  </conditionalFormatting>
  <conditionalFormatting sqref="D9:D34">
    <cfRule type="expression" dxfId="1" priority="1">
      <formula>OR($D9&gt;2022,AND($D9&lt;2022,$D9&lt;&gt;""))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BC39E7C4-B1CF-4602-BE5D-FD857B265325}">
      <formula1>"N/A, FMR, Actual Rent"</formula1>
    </dataValidation>
    <dataValidation type="list" allowBlank="1" showInputMessage="1" showErrorMessage="1" sqref="E9:E34" xr:uid="{A8CAD1D3-8C73-4219-9FBE-271272E096C8}">
      <formula1>"PH, TH, Joint TH &amp; PH-RRH, HMIS, SSO, TRA, PRA, SRA, S+C/SRO"</formula1>
    </dataValidation>
    <dataValidation allowBlank="1" showErrorMessage="1" sqref="A8:V8" xr:uid="{0F9F55A3-C33C-44F3-962F-50C58633BAB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2021-03-06T21:42:25Z</dcterms:created>
  <dcterms:modified xsi:type="dcterms:W3CDTF">2021-05-20T14:00:48Z</dcterms:modified>
</cp:coreProperties>
</file>