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I-500\"/>
    </mc:Choice>
  </mc:AlternateContent>
  <xr:revisionPtr revIDLastSave="0" documentId="13_ncr:1_{9F93EAB1-FA05-47D2-B4B6-544112C6E320}" xr6:coauthVersionLast="46" xr6:coauthVersionMax="46" xr10:uidLastSave="{00000000-0000-0000-0000-000000000000}"/>
  <bookViews>
    <workbookView xWindow="-108" yWindow="-108" windowWidth="27288" windowHeight="17664" xr2:uid="{00EF5316-44B6-420A-94FE-5CD2FC67FD14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1" i="1" l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<sst xmlns="http://schemas.openxmlformats.org/spreadsheetml/2006/main" count="99" uniqueCount="68">
  <si>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</si>
  <si>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</si>
  <si>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</si>
  <si>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</si>
  <si>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</si>
  <si>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</si>
  <si>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</si>
  <si>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</si>
  <si>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</si>
  <si>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</si>
  <si>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</si>
  <si>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</si>
  <si>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</si>
  <si>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</si>
  <si>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</si>
  <si>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</si>
  <si>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</si>
  <si>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</si>
  <si>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</si>
  <si>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</si>
  <si>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</si>
  <si>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</si>
  <si>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</si>
  <si>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</si>
  <si>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</si>
  <si>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</si>
  <si>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</si>
  <si>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</si>
  <si>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MI-505</t>
  </si>
  <si>
    <t>Metro Community Development, Inc.</t>
  </si>
  <si>
    <t>CoC Lease Up Renewal 2019</t>
  </si>
  <si>
    <t>MI0143L5F052013</t>
  </si>
  <si>
    <t>PH</t>
  </si>
  <si>
    <t/>
  </si>
  <si>
    <t>Detroit</t>
  </si>
  <si>
    <t>Flint/Genesee County CoC</t>
  </si>
  <si>
    <t>Metro Community Development</t>
  </si>
  <si>
    <t>GCYC TL Renewal 2019</t>
  </si>
  <si>
    <t>MI0144L5F052013</t>
  </si>
  <si>
    <t>TH</t>
  </si>
  <si>
    <t>HMIS Renewal 2019</t>
  </si>
  <si>
    <t>MI0146L5F052013</t>
  </si>
  <si>
    <t>Homeless Outreach Renewal 2019</t>
  </si>
  <si>
    <t>MI0147L5F052012</t>
  </si>
  <si>
    <t>SSO</t>
  </si>
  <si>
    <t>GHS Lease Up Renewal 2019</t>
  </si>
  <si>
    <t>MI0149L5F052012</t>
  </si>
  <si>
    <t>Manor Renewal 2019</t>
  </si>
  <si>
    <t>MI0150L5F052013</t>
  </si>
  <si>
    <t>SOF Lease Up Renewal 2019</t>
  </si>
  <si>
    <t>MI0314L5F052009</t>
  </si>
  <si>
    <t>CHI Renewal 2019</t>
  </si>
  <si>
    <t>MI0343L5F052006</t>
  </si>
  <si>
    <t>VLUP Renewal 2019</t>
  </si>
  <si>
    <t>MI0344L5F052007</t>
  </si>
  <si>
    <t>CLUP Renewal 2019</t>
  </si>
  <si>
    <t>MI0373L5F052007</t>
  </si>
  <si>
    <t>Rapid Rehousing Renewal 2019</t>
  </si>
  <si>
    <t>MI0447L5F052006</t>
  </si>
  <si>
    <t>CE Expansion Renewal 2019</t>
  </si>
  <si>
    <t>MI0613L5F052002</t>
  </si>
  <si>
    <t>GCYC Youth Transitional Housing 2019</t>
  </si>
  <si>
    <t>MI0670L5F052001</t>
  </si>
  <si>
    <t>Joint TH &amp; PH-RRH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</si>
  <si>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</si>
  <si>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</si>
  <si>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N/A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</si>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</sst>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2116A-251C-48AB-8A08-082EEDCBF4F8}">
  <sheetPr codeName="Sheet177">
    <pageSetUpPr fitToPage="1"/>
  </sheetPr>
  <dimension ref="A1:V3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64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65</v>
      </c>
      <c r="B5" s="34">
        <f ca="1">SUM(OFFSET(V8,1,0,500,1))</f>
        <v>2087152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170285</v>
      </c>
      <c r="G9" s="23">
        <v>0</v>
      </c>
      <c r="H9" s="23">
        <v>80613</v>
      </c>
      <c r="I9" s="23">
        <v>18190</v>
      </c>
      <c r="J9" s="23">
        <v>0</v>
      </c>
      <c r="K9" s="24">
        <v>16253</v>
      </c>
      <c r="L9" s="25" t="s">
        <v>66</v>
      </c>
      <c r="M9" s="26">
        <v>0</v>
      </c>
      <c r="N9" s="26">
        <v>0</v>
      </c>
      <c r="O9" s="26">
        <v>3</v>
      </c>
      <c r="P9" s="26">
        <v>7</v>
      </c>
      <c r="Q9" s="26">
        <v>9</v>
      </c>
      <c r="R9" s="26">
        <v>0</v>
      </c>
      <c r="S9" s="26">
        <v>1</v>
      </c>
      <c r="T9" s="26">
        <v>0</v>
      </c>
      <c r="U9" s="27">
        <f t="shared" ref="U9:U31" si="0">SUM(M9:T9)</f>
        <v>20</v>
      </c>
      <c r="V9" s="28">
        <f t="shared" ref="V9:V31" si="1">SUM(F9:K9)</f>
        <v>285341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39</v>
      </c>
      <c r="F10" s="22">
        <v>0</v>
      </c>
      <c r="G10" s="23">
        <v>0</v>
      </c>
      <c r="H10" s="23">
        <v>62500</v>
      </c>
      <c r="I10" s="23">
        <v>55869</v>
      </c>
      <c r="J10" s="23">
        <v>0</v>
      </c>
      <c r="K10" s="24">
        <v>8285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126654</v>
      </c>
    </row>
    <row r="11" spans="1:22" x14ac:dyDescent="0.3">
      <c r="A11" s="19" t="s">
        <v>29</v>
      </c>
      <c r="B11" s="19" t="s">
        <v>40</v>
      </c>
      <c r="C11" s="20" t="s">
        <v>41</v>
      </c>
      <c r="D11" s="20">
        <v>2022</v>
      </c>
      <c r="E11" s="21" t="s">
        <v>15</v>
      </c>
      <c r="F11" s="22">
        <v>0</v>
      </c>
      <c r="G11" s="23">
        <v>0</v>
      </c>
      <c r="H11" s="23">
        <v>0</v>
      </c>
      <c r="I11" s="23">
        <v>0</v>
      </c>
      <c r="J11" s="23">
        <v>85747</v>
      </c>
      <c r="K11" s="24">
        <v>3830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89577</v>
      </c>
    </row>
    <row r="12" spans="1:22" x14ac:dyDescent="0.3">
      <c r="A12" s="19" t="s">
        <v>29</v>
      </c>
      <c r="B12" s="19" t="s">
        <v>42</v>
      </c>
      <c r="C12" s="20" t="s">
        <v>43</v>
      </c>
      <c r="D12" s="20">
        <v>2022</v>
      </c>
      <c r="E12" s="21" t="s">
        <v>44</v>
      </c>
      <c r="F12" s="22">
        <v>0</v>
      </c>
      <c r="G12" s="23">
        <v>0</v>
      </c>
      <c r="H12" s="23">
        <v>100203</v>
      </c>
      <c r="I12" s="23">
        <v>0</v>
      </c>
      <c r="J12" s="23">
        <v>0</v>
      </c>
      <c r="K12" s="24">
        <v>7014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107217</v>
      </c>
    </row>
    <row r="13" spans="1:22" x14ac:dyDescent="0.3">
      <c r="A13" s="19" t="s">
        <v>29</v>
      </c>
      <c r="B13" s="19" t="s">
        <v>45</v>
      </c>
      <c r="C13" s="20" t="s">
        <v>46</v>
      </c>
      <c r="D13" s="20">
        <v>2022</v>
      </c>
      <c r="E13" s="21" t="s">
        <v>32</v>
      </c>
      <c r="F13" s="22">
        <v>269655</v>
      </c>
      <c r="G13" s="23">
        <v>0</v>
      </c>
      <c r="H13" s="23">
        <v>73548</v>
      </c>
      <c r="I13" s="23">
        <v>0</v>
      </c>
      <c r="J13" s="23">
        <v>0</v>
      </c>
      <c r="K13" s="24">
        <v>31816</v>
      </c>
      <c r="L13" s="25" t="s">
        <v>66</v>
      </c>
      <c r="M13" s="26">
        <v>0</v>
      </c>
      <c r="N13" s="26">
        <v>0</v>
      </c>
      <c r="O13" s="26">
        <v>32</v>
      </c>
      <c r="P13" s="26">
        <v>2</v>
      </c>
      <c r="Q13" s="26">
        <v>2</v>
      </c>
      <c r="R13" s="26">
        <v>0</v>
      </c>
      <c r="S13" s="26">
        <v>0</v>
      </c>
      <c r="T13" s="26">
        <v>0</v>
      </c>
      <c r="U13" s="27">
        <f t="shared" si="0"/>
        <v>36</v>
      </c>
      <c r="V13" s="28">
        <f t="shared" si="1"/>
        <v>375019</v>
      </c>
    </row>
    <row r="14" spans="1:22" x14ac:dyDescent="0.3">
      <c r="A14" s="19" t="s">
        <v>29</v>
      </c>
      <c r="B14" s="19" t="s">
        <v>47</v>
      </c>
      <c r="C14" s="20" t="s">
        <v>48</v>
      </c>
      <c r="D14" s="20">
        <v>2022</v>
      </c>
      <c r="E14" s="21" t="s">
        <v>32</v>
      </c>
      <c r="F14" s="22">
        <v>0</v>
      </c>
      <c r="G14" s="23">
        <v>0</v>
      </c>
      <c r="H14" s="23">
        <v>33657</v>
      </c>
      <c r="I14" s="23">
        <v>31452</v>
      </c>
      <c r="J14" s="23">
        <v>0</v>
      </c>
      <c r="K14" s="24">
        <v>4172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69281</v>
      </c>
    </row>
    <row r="15" spans="1:22" x14ac:dyDescent="0.3">
      <c r="A15" s="19" t="s">
        <v>29</v>
      </c>
      <c r="B15" s="19" t="s">
        <v>49</v>
      </c>
      <c r="C15" s="20" t="s">
        <v>50</v>
      </c>
      <c r="D15" s="20">
        <v>2022</v>
      </c>
      <c r="E15" s="21" t="s">
        <v>32</v>
      </c>
      <c r="F15" s="22">
        <v>100771</v>
      </c>
      <c r="G15" s="23">
        <v>0</v>
      </c>
      <c r="H15" s="23">
        <v>19000</v>
      </c>
      <c r="I15" s="23">
        <v>0</v>
      </c>
      <c r="J15" s="23">
        <v>0</v>
      </c>
      <c r="K15" s="24">
        <v>7147</v>
      </c>
      <c r="L15" s="25" t="s">
        <v>66</v>
      </c>
      <c r="M15" s="26">
        <v>0</v>
      </c>
      <c r="N15" s="26">
        <v>0</v>
      </c>
      <c r="O15" s="26">
        <v>1</v>
      </c>
      <c r="P15" s="26">
        <v>10</v>
      </c>
      <c r="Q15" s="26">
        <v>3</v>
      </c>
      <c r="R15" s="26">
        <v>0</v>
      </c>
      <c r="S15" s="26">
        <v>0</v>
      </c>
      <c r="T15" s="26">
        <v>0</v>
      </c>
      <c r="U15" s="27">
        <f t="shared" si="0"/>
        <v>14</v>
      </c>
      <c r="V15" s="28">
        <f t="shared" si="1"/>
        <v>126918</v>
      </c>
    </row>
    <row r="16" spans="1:22" x14ac:dyDescent="0.3">
      <c r="A16" s="19" t="s">
        <v>29</v>
      </c>
      <c r="B16" s="19" t="s">
        <v>51</v>
      </c>
      <c r="C16" s="20" t="s">
        <v>52</v>
      </c>
      <c r="D16" s="20">
        <v>2022</v>
      </c>
      <c r="E16" s="21" t="s">
        <v>32</v>
      </c>
      <c r="F16" s="22">
        <v>82190</v>
      </c>
      <c r="G16" s="23">
        <v>0</v>
      </c>
      <c r="H16" s="23">
        <v>14911</v>
      </c>
      <c r="I16" s="23">
        <v>0</v>
      </c>
      <c r="J16" s="23">
        <v>0</v>
      </c>
      <c r="K16" s="24">
        <v>6000</v>
      </c>
      <c r="L16" s="25" t="s">
        <v>66</v>
      </c>
      <c r="M16" s="26">
        <v>0</v>
      </c>
      <c r="N16" s="26">
        <v>0</v>
      </c>
      <c r="O16" s="26">
        <v>3</v>
      </c>
      <c r="P16" s="26">
        <v>4</v>
      </c>
      <c r="Q16" s="26">
        <v>2</v>
      </c>
      <c r="R16" s="26">
        <v>1</v>
      </c>
      <c r="S16" s="26">
        <v>0</v>
      </c>
      <c r="T16" s="26">
        <v>0</v>
      </c>
      <c r="U16" s="27">
        <f t="shared" si="0"/>
        <v>10</v>
      </c>
      <c r="V16" s="28">
        <f t="shared" si="1"/>
        <v>103101</v>
      </c>
    </row>
    <row r="17" spans="1:22" x14ac:dyDescent="0.3">
      <c r="A17" s="19" t="s">
        <v>29</v>
      </c>
      <c r="B17" s="19" t="s">
        <v>53</v>
      </c>
      <c r="C17" s="20" t="s">
        <v>54</v>
      </c>
      <c r="D17" s="20">
        <v>2022</v>
      </c>
      <c r="E17" s="21" t="s">
        <v>32</v>
      </c>
      <c r="F17" s="22">
        <v>83011</v>
      </c>
      <c r="G17" s="23">
        <v>0</v>
      </c>
      <c r="H17" s="23">
        <v>25461</v>
      </c>
      <c r="I17" s="23">
        <v>0</v>
      </c>
      <c r="J17" s="23">
        <v>0</v>
      </c>
      <c r="K17" s="24">
        <v>6056</v>
      </c>
      <c r="L17" s="25" t="s">
        <v>66</v>
      </c>
      <c r="M17" s="26">
        <v>0</v>
      </c>
      <c r="N17" s="26">
        <v>0</v>
      </c>
      <c r="O17" s="26">
        <v>8</v>
      </c>
      <c r="P17" s="26">
        <v>3</v>
      </c>
      <c r="Q17" s="26">
        <v>1</v>
      </c>
      <c r="R17" s="26">
        <v>0</v>
      </c>
      <c r="S17" s="26">
        <v>0</v>
      </c>
      <c r="T17" s="26">
        <v>0</v>
      </c>
      <c r="U17" s="27">
        <f t="shared" si="0"/>
        <v>12</v>
      </c>
      <c r="V17" s="28">
        <f t="shared" si="1"/>
        <v>114528</v>
      </c>
    </row>
    <row r="18" spans="1:22" x14ac:dyDescent="0.3">
      <c r="A18" s="19" t="s">
        <v>29</v>
      </c>
      <c r="B18" s="19" t="s">
        <v>55</v>
      </c>
      <c r="C18" s="20" t="s">
        <v>56</v>
      </c>
      <c r="D18" s="20">
        <v>2022</v>
      </c>
      <c r="E18" s="21" t="s">
        <v>32</v>
      </c>
      <c r="F18" s="22">
        <v>101332</v>
      </c>
      <c r="G18" s="23">
        <v>0</v>
      </c>
      <c r="H18" s="23">
        <v>10579</v>
      </c>
      <c r="I18" s="23">
        <v>0</v>
      </c>
      <c r="J18" s="23">
        <v>0</v>
      </c>
      <c r="K18" s="24">
        <v>7175</v>
      </c>
      <c r="L18" s="25" t="s">
        <v>66</v>
      </c>
      <c r="M18" s="26">
        <v>0</v>
      </c>
      <c r="N18" s="26">
        <v>0</v>
      </c>
      <c r="O18" s="26">
        <v>6</v>
      </c>
      <c r="P18" s="26">
        <v>2</v>
      </c>
      <c r="Q18" s="26">
        <v>4</v>
      </c>
      <c r="R18" s="26">
        <v>0</v>
      </c>
      <c r="S18" s="26">
        <v>0</v>
      </c>
      <c r="T18" s="26">
        <v>0</v>
      </c>
      <c r="U18" s="27">
        <f t="shared" si="0"/>
        <v>12</v>
      </c>
      <c r="V18" s="28">
        <f t="shared" si="1"/>
        <v>119086</v>
      </c>
    </row>
    <row r="19" spans="1:22" x14ac:dyDescent="0.3">
      <c r="A19" s="19" t="s">
        <v>29</v>
      </c>
      <c r="B19" s="19" t="s">
        <v>57</v>
      </c>
      <c r="C19" s="20" t="s">
        <v>58</v>
      </c>
      <c r="D19" s="20">
        <v>2022</v>
      </c>
      <c r="E19" s="21" t="s">
        <v>32</v>
      </c>
      <c r="F19" s="22">
        <v>0</v>
      </c>
      <c r="G19" s="23">
        <v>195600</v>
      </c>
      <c r="H19" s="23">
        <v>41747</v>
      </c>
      <c r="I19" s="23">
        <v>0</v>
      </c>
      <c r="J19" s="23">
        <v>0</v>
      </c>
      <c r="K19" s="24">
        <v>15396</v>
      </c>
      <c r="L19" s="25" t="s">
        <v>67</v>
      </c>
      <c r="M19" s="26">
        <v>0</v>
      </c>
      <c r="N19" s="26">
        <v>0</v>
      </c>
      <c r="O19" s="26">
        <v>0</v>
      </c>
      <c r="P19" s="26">
        <v>17</v>
      </c>
      <c r="Q19" s="26">
        <v>3</v>
      </c>
      <c r="R19" s="26">
        <v>0</v>
      </c>
      <c r="S19" s="26">
        <v>0</v>
      </c>
      <c r="T19" s="26">
        <v>0</v>
      </c>
      <c r="U19" s="27">
        <f t="shared" si="0"/>
        <v>20</v>
      </c>
      <c r="V19" s="28">
        <f t="shared" si="1"/>
        <v>252743</v>
      </c>
    </row>
    <row r="20" spans="1:22" x14ac:dyDescent="0.3">
      <c r="A20" s="19" t="s">
        <v>29</v>
      </c>
      <c r="B20" s="19" t="s">
        <v>59</v>
      </c>
      <c r="C20" s="20" t="s">
        <v>60</v>
      </c>
      <c r="D20" s="20">
        <v>2022</v>
      </c>
      <c r="E20" s="21" t="s">
        <v>44</v>
      </c>
      <c r="F20" s="22">
        <v>0</v>
      </c>
      <c r="G20" s="23">
        <v>0</v>
      </c>
      <c r="H20" s="23">
        <v>119509</v>
      </c>
      <c r="I20" s="23">
        <v>0</v>
      </c>
      <c r="J20" s="23">
        <v>0</v>
      </c>
      <c r="K20" s="24">
        <v>4865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124374</v>
      </c>
    </row>
    <row r="21" spans="1:22" x14ac:dyDescent="0.3">
      <c r="A21" s="19" t="s">
        <v>29</v>
      </c>
      <c r="B21" s="19" t="s">
        <v>61</v>
      </c>
      <c r="C21" s="20" t="s">
        <v>62</v>
      </c>
      <c r="D21" s="20">
        <v>2022</v>
      </c>
      <c r="E21" s="21" t="s">
        <v>63</v>
      </c>
      <c r="F21" s="22">
        <v>0</v>
      </c>
      <c r="G21" s="23">
        <v>100716</v>
      </c>
      <c r="H21" s="23">
        <v>75592</v>
      </c>
      <c r="I21" s="23">
        <v>0</v>
      </c>
      <c r="J21" s="23">
        <v>0</v>
      </c>
      <c r="K21" s="24">
        <v>17005</v>
      </c>
      <c r="L21" s="25" t="s">
        <v>67</v>
      </c>
      <c r="M21" s="26">
        <v>0</v>
      </c>
      <c r="N21" s="26">
        <v>0</v>
      </c>
      <c r="O21" s="26">
        <v>7</v>
      </c>
      <c r="P21" s="26">
        <v>4</v>
      </c>
      <c r="Q21" s="26">
        <v>1</v>
      </c>
      <c r="R21" s="26">
        <v>0</v>
      </c>
      <c r="S21" s="26">
        <v>0</v>
      </c>
      <c r="T21" s="26">
        <v>0</v>
      </c>
      <c r="U21" s="27">
        <f t="shared" si="0"/>
        <v>12</v>
      </c>
      <c r="V21" s="28">
        <f t="shared" si="1"/>
        <v>193313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</sheetData>
  <autoFilter ref="A8:V8" xr:uid="{18F90F57-2531-4B0D-B7A0-87CEA5A97B19}"/>
  <conditionalFormatting sqref="V9:V31">
    <cfRule type="cellIs" dxfId="3" priority="4" operator="lessThan">
      <formula>0</formula>
    </cfRule>
  </conditionalFormatting>
  <conditionalFormatting sqref="V9:V31">
    <cfRule type="expression" dxfId="2" priority="2">
      <formula>#REF!&lt;0</formula>
    </cfRule>
  </conditionalFormatting>
  <conditionalFormatting sqref="D9:D31">
    <cfRule type="expression" dxfId="1" priority="1">
      <formula>OR($D9&gt;2022,AND($D9&lt;2022,$D9&lt;&gt;""))</formula>
    </cfRule>
  </conditionalFormatting>
  <conditionalFormatting sqref="C9:C31">
    <cfRule type="expression" dxfId="0" priority="5">
      <formula>(#REF!&gt;1)</formula>
    </cfRule>
  </conditionalFormatting>
  <dataValidations count="3">
    <dataValidation type="list" allowBlank="1" showInputMessage="1" showErrorMessage="1" sqref="L9:L31" xr:uid="{97A49023-5792-4BCC-8A55-9ED12F3DB452}">
      <formula1>"N/A, FMR, Actual Rent"</formula1>
    </dataValidation>
    <dataValidation type="list" allowBlank="1" showInputMessage="1" showErrorMessage="1" sqref="E9:E31" xr:uid="{75582C35-28DF-4C09-9E9D-ABDCAC7BB9FD}">
      <formula1>"PH, TH, Joint TH &amp; PH-RRH, HMIS, SSO, TRA, PRA, SRA, S+C/SRO"</formula1>
    </dataValidation>
    <dataValidation allowBlank="1" showErrorMessage="1" sqref="A8:V8" xr:uid="{D91BA6D2-DB65-452D-9552-FAE1F91E6B4B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2021-03-06T21:42:27Z</dcterms:created>
  <dcterms:modified xsi:type="dcterms:W3CDTF">2021-05-20T14:00:47Z</dcterms:modified>
</cp:coreProperties>
</file>