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D-500\"/>
    </mc:Choice>
  </mc:AlternateContent>
  <xr:revisionPtr revIDLastSave="0" documentId="13_ncr:1_{1DA7B7F9-29A2-4761-A8F3-2E4166AB369C}" xr6:coauthVersionLast="46" xr6:coauthVersionMax="46" xr10:uidLastSave="{00000000-0000-0000-0000-000000000000}"/>
  <bookViews>
    <workbookView xWindow="-108" yWindow="-108" windowWidth="27288" windowHeight="17664" xr2:uid="{0DB465A3-44DB-4B9A-9CB1-91F9713AB08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<sst xmlns="http://schemas.openxmlformats.org/spreadsheetml/2006/main" count="69" uniqueCount="53">
  <si>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</si>
  <si>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</si>
  <si>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</si>
  <si>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</si>
  <si>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</si>
  <si>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</si>
  <si>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</si>
  <si>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</si>
  <si>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</si>
  <si>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</si>
  <si>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</si>
  <si>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</si>
  <si>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</si>
  <si>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</si>
  <si>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</si>
  <si>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</si>
  <si>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</si>
  <si>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</si>
  <si>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</si>
  <si>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</si>
  <si>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</si>
  <si>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</si>
  <si>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</si>
  <si>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</si>
  <si>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</si>
  <si>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</si>
  <si>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</si>
  <si>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</si>
  <si>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MD-503</t>
  </si>
  <si>
    <t>Anne Arundel County, MD</t>
  </si>
  <si>
    <t>ACDS - Anne Arundel Partnership for Housing (Consolidated)</t>
  </si>
  <si>
    <t>MD0113L3B032013</t>
  </si>
  <si>
    <t>PH</t>
  </si>
  <si>
    <t/>
  </si>
  <si>
    <t>Baltimore</t>
  </si>
  <si>
    <t>Annapolis/Anne Arundel County CoC</t>
  </si>
  <si>
    <t>Anne Arundel County, Maryland</t>
  </si>
  <si>
    <t>Maryland Department of Health</t>
  </si>
  <si>
    <t>BHA PSH Anne Arundel County FY 2019</t>
  </si>
  <si>
    <t>MD0114L3B032013</t>
  </si>
  <si>
    <t>AHOH Community Housing Program Consolidated</t>
  </si>
  <si>
    <t>MD0238L3B032010</t>
  </si>
  <si>
    <t>AHOH Safe Haven Program Consolidated</t>
  </si>
  <si>
    <t>MD0250L3B032011</t>
  </si>
  <si>
    <t>PEP Housing First (Consolidated)</t>
  </si>
  <si>
    <t>MD0271L3B032009</t>
  </si>
  <si>
    <t>AACMHA - SHOP Program (Consolidated)</t>
  </si>
  <si>
    <t>MD0362L3B032004</t>
  </si>
  <si>
    <t>Catholic Charities Rapid Re-Housing Program</t>
  </si>
  <si>
    <t>MD0363L3B032004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</si>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</sst>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1110-A5E8-4FC1-AFB7-8BBD38423E5E}">
  <sheetPr codeName="Sheet161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51</v>
      </c>
      <c r="B5" s="34">
        <f ca="1">SUM(OFFSET(V8,1,0,500,1))</f>
        <v>2389940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770544</v>
      </c>
      <c r="H9" s="23">
        <v>100550</v>
      </c>
      <c r="I9" s="23">
        <v>0</v>
      </c>
      <c r="J9" s="23">
        <v>25000</v>
      </c>
      <c r="K9" s="24">
        <v>34490</v>
      </c>
      <c r="L9" s="25" t="s">
        <v>52</v>
      </c>
      <c r="M9" s="26">
        <v>9</v>
      </c>
      <c r="N9" s="26">
        <v>3</v>
      </c>
      <c r="O9" s="26">
        <v>27</v>
      </c>
      <c r="P9" s="26">
        <v>13</v>
      </c>
      <c r="Q9" s="26">
        <v>4</v>
      </c>
      <c r="R9" s="26">
        <v>0</v>
      </c>
      <c r="S9" s="26">
        <v>0</v>
      </c>
      <c r="T9" s="26">
        <v>0</v>
      </c>
      <c r="U9" s="27">
        <f t="shared" ref="U9:U25" si="0">SUM(M9:T9)</f>
        <v>56</v>
      </c>
      <c r="V9" s="28">
        <f t="shared" ref="V9:V25" si="1">SUM(F9:K9)</f>
        <v>930584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416064</v>
      </c>
      <c r="H10" s="23">
        <v>0</v>
      </c>
      <c r="I10" s="23">
        <v>0</v>
      </c>
      <c r="J10" s="23">
        <v>0</v>
      </c>
      <c r="K10" s="24">
        <v>26119</v>
      </c>
      <c r="L10" s="25" t="s">
        <v>52</v>
      </c>
      <c r="M10" s="26">
        <v>0</v>
      </c>
      <c r="N10" s="26">
        <v>0</v>
      </c>
      <c r="O10" s="26">
        <v>14</v>
      </c>
      <c r="P10" s="26">
        <v>6</v>
      </c>
      <c r="Q10" s="26">
        <v>6</v>
      </c>
      <c r="R10" s="26">
        <v>0</v>
      </c>
      <c r="S10" s="26">
        <v>0</v>
      </c>
      <c r="T10" s="26">
        <v>0</v>
      </c>
      <c r="U10" s="27">
        <f t="shared" si="0"/>
        <v>26</v>
      </c>
      <c r="V10" s="28">
        <f t="shared" si="1"/>
        <v>442183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64009</v>
      </c>
      <c r="G11" s="23">
        <v>0</v>
      </c>
      <c r="H11" s="23">
        <v>19850</v>
      </c>
      <c r="I11" s="23">
        <v>43649</v>
      </c>
      <c r="J11" s="23">
        <v>0</v>
      </c>
      <c r="K11" s="24">
        <v>6501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134009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22200</v>
      </c>
      <c r="I12" s="23">
        <v>102486</v>
      </c>
      <c r="J12" s="23">
        <v>0</v>
      </c>
      <c r="K12" s="24">
        <v>6387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131073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166812</v>
      </c>
      <c r="H13" s="23">
        <v>25992</v>
      </c>
      <c r="I13" s="23">
        <v>0</v>
      </c>
      <c r="J13" s="23">
        <v>0</v>
      </c>
      <c r="K13" s="24">
        <v>9904</v>
      </c>
      <c r="L13" s="25" t="s">
        <v>52</v>
      </c>
      <c r="M13" s="26">
        <v>0</v>
      </c>
      <c r="N13" s="26">
        <v>3</v>
      </c>
      <c r="O13" s="26">
        <v>10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13</v>
      </c>
      <c r="V13" s="28">
        <f t="shared" si="1"/>
        <v>202708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311664</v>
      </c>
      <c r="H14" s="23">
        <v>68488</v>
      </c>
      <c r="I14" s="23">
        <v>0</v>
      </c>
      <c r="J14" s="23">
        <v>0</v>
      </c>
      <c r="K14" s="24">
        <v>18062</v>
      </c>
      <c r="L14" s="25" t="s">
        <v>52</v>
      </c>
      <c r="M14" s="26">
        <v>0</v>
      </c>
      <c r="N14" s="26">
        <v>5</v>
      </c>
      <c r="O14" s="26">
        <v>11</v>
      </c>
      <c r="P14" s="26">
        <v>4</v>
      </c>
      <c r="Q14" s="26">
        <v>2</v>
      </c>
      <c r="R14" s="26">
        <v>0</v>
      </c>
      <c r="S14" s="26">
        <v>0</v>
      </c>
      <c r="T14" s="26">
        <v>0</v>
      </c>
      <c r="U14" s="27">
        <f t="shared" si="0"/>
        <v>22</v>
      </c>
      <c r="V14" s="28">
        <f t="shared" si="1"/>
        <v>398214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32</v>
      </c>
      <c r="F15" s="22">
        <v>0</v>
      </c>
      <c r="G15" s="23">
        <v>132864</v>
      </c>
      <c r="H15" s="23">
        <v>11500</v>
      </c>
      <c r="I15" s="23">
        <v>0</v>
      </c>
      <c r="J15" s="23">
        <v>0</v>
      </c>
      <c r="K15" s="24">
        <v>6805</v>
      </c>
      <c r="L15" s="25" t="s">
        <v>52</v>
      </c>
      <c r="M15" s="26">
        <v>0</v>
      </c>
      <c r="N15" s="26">
        <v>0</v>
      </c>
      <c r="O15" s="26">
        <v>0</v>
      </c>
      <c r="P15" s="26">
        <v>8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8</v>
      </c>
      <c r="V15" s="28">
        <f t="shared" si="1"/>
        <v>151169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4DA4D1B1-500B-4BB1-B18B-CCC8C6558C45}"/>
  <conditionalFormatting sqref="V9:V25">
    <cfRule type="cellIs" dxfId="3" priority="4" operator="lessThan">
      <formula>0</formula>
    </cfRule>
  </conditionalFormatting>
  <conditionalFormatting sqref="V9:V25">
    <cfRule type="expression" dxfId="2" priority="2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461A7B04-56F0-4926-A959-3301A99F0A96}">
      <formula1>"N/A, FMR, Actual Rent"</formula1>
    </dataValidation>
    <dataValidation type="list" allowBlank="1" showInputMessage="1" showErrorMessage="1" sqref="E9:E25" xr:uid="{7D765E48-5577-4B1D-A193-CB3BFBB638B7}">
      <formula1>"PH, TH, Joint TH &amp; PH-RRH, HMIS, SSO, TRA, PRA, SRA, S+C/SRO"</formula1>
    </dataValidation>
    <dataValidation allowBlank="1" showErrorMessage="1" sqref="A8:V8" xr:uid="{25134604-2848-41A4-93F4-385F3D6375B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2021-03-06T21:42:35Z</dcterms:created>
  <dcterms:modified xsi:type="dcterms:W3CDTF">2021-05-20T14:00:43Z</dcterms:modified>
</cp:coreProperties>
</file>