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D38F2FBA-65CC-4FA6-B656-6F32DAB4A675}" xr6:coauthVersionLast="46" xr6:coauthVersionMax="46" xr10:uidLastSave="{00000000-0000-0000-0000-000000000000}"/>
  <bookViews>
    <workbookView xWindow="-108" yWindow="-108" windowWidth="27288" windowHeight="17664" xr2:uid="{EE1316F6-724A-48BD-B72C-8CC45BDC105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<sst xmlns="http://schemas.openxmlformats.org/spreadsheetml/2006/main" count="124" uniqueCount="77">
  <si>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</si>
  <si>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</si>
  <si>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</si>
  <si>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</si>
  <si>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</si>
  <si>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</si>
  <si>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</si>
  <si>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</si>
  <si>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</si>
  <si>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</si>
  <si>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</si>
  <si>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</si>
  <si>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</si>
  <si>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</si>
  <si>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</si>
  <si>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</si>
  <si>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</si>
  <si>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</si>
  <si>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</si>
  <si>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</si>
  <si>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</si>
  <si>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</si>
  <si>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</si>
  <si>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</si>
  <si>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</si>
  <si>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</si>
  <si>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</si>
  <si>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</si>
  <si>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MA-507</t>
  </si>
  <si>
    <t>Community Action Pioneer Valley</t>
  </si>
  <si>
    <t>Three County CoC HMIS Application FY2019</t>
  </si>
  <si>
    <t>MA0064L1T072010</t>
  </si>
  <si>
    <t/>
  </si>
  <si>
    <t>Boston</t>
  </si>
  <si>
    <t>Pittsfield/Berkshire, Franklin, Hampshire Counties CoC</t>
  </si>
  <si>
    <t>Paradise Pond Apartments</t>
  </si>
  <si>
    <t>MA0072L1T072013</t>
  </si>
  <si>
    <t>PH</t>
  </si>
  <si>
    <t>Adult Independent Living Program</t>
  </si>
  <si>
    <t>MA0142L1T072013</t>
  </si>
  <si>
    <t>TH</t>
  </si>
  <si>
    <t>Louison House TH</t>
  </si>
  <si>
    <t>MA0144L1T072013</t>
  </si>
  <si>
    <t>Project Reach</t>
  </si>
  <si>
    <t>MA0336L1T072010</t>
  </si>
  <si>
    <t>SN Shelter Plus Care North</t>
  </si>
  <si>
    <t>MA0353L1T072011</t>
  </si>
  <si>
    <t>A Positive Place</t>
  </si>
  <si>
    <t>MA0401L1T072009</t>
  </si>
  <si>
    <t>Village Center SHP</t>
  </si>
  <si>
    <t>MA0468L1T072007</t>
  </si>
  <si>
    <t>Three County CoC CE Project Application FY2019</t>
  </si>
  <si>
    <t>MA0540L1T072004</t>
  </si>
  <si>
    <t>SSO</t>
  </si>
  <si>
    <t>LH Northern Berkshire PH</t>
  </si>
  <si>
    <t>MA0604L1T072003</t>
  </si>
  <si>
    <t>CHD PSH</t>
  </si>
  <si>
    <t>MA0633L1T072002</t>
  </si>
  <si>
    <t>Dial Self TH/PH RRH</t>
  </si>
  <si>
    <t>MA0634L1T072002</t>
  </si>
  <si>
    <t>Joint TH &amp; PH-RRH</t>
  </si>
  <si>
    <t>Three County CoC YHDP SSO-CE</t>
  </si>
  <si>
    <t>MA0688Y1T071800</t>
  </si>
  <si>
    <t>Three County CoC YHDP HMIS</t>
  </si>
  <si>
    <t>MA0689Y1T071800</t>
  </si>
  <si>
    <t>Mental Health Association YHDP RRH Navigators</t>
  </si>
  <si>
    <t>MA0690Y1T071800</t>
  </si>
  <si>
    <t>Mental Health Association YHDP PSH Hope for Home</t>
  </si>
  <si>
    <t>MA0691Y1T071800</t>
  </si>
  <si>
    <t>Gandara SHINE YHDP TH/RRH</t>
  </si>
  <si>
    <t>MA0692Y1T071800</t>
  </si>
  <si>
    <t>Dialself YHDP RRH Franklin</t>
  </si>
  <si>
    <t>MA0693Y1T071800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</si>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</sst>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8055-6200-4A8F-80DF-82A6D54129BB}">
  <sheetPr codeName="Sheet152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73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74</v>
      </c>
      <c r="B5" s="34">
        <f ca="1">SUM(OFFSET(V8,1,0,500,1))</f>
        <v>2838506.5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76635</v>
      </c>
      <c r="K9" s="24">
        <v>3444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80079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0</v>
      </c>
      <c r="H10" s="23">
        <v>0</v>
      </c>
      <c r="I10" s="23">
        <v>28143</v>
      </c>
      <c r="J10" s="23">
        <v>0</v>
      </c>
      <c r="K10" s="24">
        <v>1461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29604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40</v>
      </c>
      <c r="F11" s="22">
        <v>0</v>
      </c>
      <c r="G11" s="23">
        <v>0</v>
      </c>
      <c r="H11" s="23">
        <v>5000</v>
      </c>
      <c r="I11" s="23">
        <v>35572</v>
      </c>
      <c r="J11" s="23">
        <v>0</v>
      </c>
      <c r="K11" s="24">
        <v>2840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43412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40</v>
      </c>
      <c r="F12" s="22">
        <v>0</v>
      </c>
      <c r="G12" s="23">
        <v>0</v>
      </c>
      <c r="H12" s="23">
        <v>43000</v>
      </c>
      <c r="I12" s="23">
        <v>86992</v>
      </c>
      <c r="J12" s="23">
        <v>0</v>
      </c>
      <c r="K12" s="24">
        <v>9099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139091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37</v>
      </c>
      <c r="F13" s="22">
        <v>21739</v>
      </c>
      <c r="G13" s="23">
        <v>0</v>
      </c>
      <c r="H13" s="23">
        <v>3030</v>
      </c>
      <c r="I13" s="23">
        <v>0</v>
      </c>
      <c r="J13" s="23">
        <v>0</v>
      </c>
      <c r="K13" s="24">
        <v>1341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26110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37</v>
      </c>
      <c r="F14" s="22">
        <v>0</v>
      </c>
      <c r="G14" s="23">
        <v>220920</v>
      </c>
      <c r="H14" s="23">
        <v>0</v>
      </c>
      <c r="I14" s="23">
        <v>0</v>
      </c>
      <c r="J14" s="23">
        <v>0</v>
      </c>
      <c r="K14" s="24">
        <v>8775</v>
      </c>
      <c r="L14" s="25" t="s">
        <v>76</v>
      </c>
      <c r="M14" s="26">
        <v>0</v>
      </c>
      <c r="N14" s="26">
        <v>1</v>
      </c>
      <c r="O14" s="26">
        <v>21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22</v>
      </c>
      <c r="V14" s="28">
        <f t="shared" si="1"/>
        <v>229695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37</v>
      </c>
      <c r="F15" s="22">
        <v>0</v>
      </c>
      <c r="G15" s="23">
        <v>96852</v>
      </c>
      <c r="H15" s="23">
        <v>31846</v>
      </c>
      <c r="I15" s="23">
        <v>0</v>
      </c>
      <c r="J15" s="23">
        <v>0</v>
      </c>
      <c r="K15" s="24">
        <v>7234</v>
      </c>
      <c r="L15" s="25" t="s">
        <v>76</v>
      </c>
      <c r="M15" s="26">
        <v>0</v>
      </c>
      <c r="N15" s="26">
        <v>1</v>
      </c>
      <c r="O15" s="26">
        <v>7</v>
      </c>
      <c r="P15" s="26">
        <v>3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11</v>
      </c>
      <c r="V15" s="28">
        <f t="shared" si="1"/>
        <v>135932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37</v>
      </c>
      <c r="F16" s="22">
        <v>0</v>
      </c>
      <c r="G16" s="23">
        <v>0</v>
      </c>
      <c r="H16" s="23">
        <v>19720</v>
      </c>
      <c r="I16" s="23">
        <v>44113</v>
      </c>
      <c r="J16" s="23">
        <v>2000</v>
      </c>
      <c r="K16" s="24">
        <v>2978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68811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53</v>
      </c>
      <c r="F17" s="22">
        <v>0</v>
      </c>
      <c r="G17" s="23">
        <v>0</v>
      </c>
      <c r="H17" s="23">
        <v>103743</v>
      </c>
      <c r="I17" s="23">
        <v>0</v>
      </c>
      <c r="J17" s="23">
        <v>0</v>
      </c>
      <c r="K17" s="24">
        <v>7800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111543</v>
      </c>
    </row>
    <row r="18" spans="1:22" x14ac:dyDescent="0.3">
      <c r="A18" s="19" t="s">
        <v>29</v>
      </c>
      <c r="B18" s="19" t="s">
        <v>54</v>
      </c>
      <c r="C18" s="20" t="s">
        <v>55</v>
      </c>
      <c r="D18" s="20">
        <v>2022</v>
      </c>
      <c r="E18" s="21" t="s">
        <v>37</v>
      </c>
      <c r="F18" s="22">
        <v>120565</v>
      </c>
      <c r="G18" s="23">
        <v>0</v>
      </c>
      <c r="H18" s="23">
        <v>15750</v>
      </c>
      <c r="I18" s="23">
        <v>0</v>
      </c>
      <c r="J18" s="23">
        <v>0</v>
      </c>
      <c r="K18" s="24">
        <v>11149</v>
      </c>
      <c r="L18" s="25" t="s">
        <v>32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147464</v>
      </c>
    </row>
    <row r="19" spans="1:22" x14ac:dyDescent="0.3">
      <c r="A19" s="19" t="s">
        <v>29</v>
      </c>
      <c r="B19" s="19" t="s">
        <v>56</v>
      </c>
      <c r="C19" s="20" t="s">
        <v>57</v>
      </c>
      <c r="D19" s="20">
        <v>2022</v>
      </c>
      <c r="E19" s="21" t="s">
        <v>37</v>
      </c>
      <c r="F19" s="22">
        <v>370261</v>
      </c>
      <c r="G19" s="23">
        <v>0</v>
      </c>
      <c r="H19" s="23">
        <v>232388</v>
      </c>
      <c r="I19" s="23">
        <v>75316</v>
      </c>
      <c r="J19" s="23">
        <v>7558</v>
      </c>
      <c r="K19" s="24">
        <v>42313</v>
      </c>
      <c r="L19" s="25" t="s">
        <v>32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727836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60</v>
      </c>
      <c r="F20" s="22">
        <v>0</v>
      </c>
      <c r="G20" s="23">
        <v>0</v>
      </c>
      <c r="H20" s="23">
        <v>89459</v>
      </c>
      <c r="I20" s="23">
        <v>0</v>
      </c>
      <c r="J20" s="23">
        <v>2369</v>
      </c>
      <c r="K20" s="24">
        <v>6427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98255</v>
      </c>
    </row>
    <row r="21" spans="1:22" x14ac:dyDescent="0.3">
      <c r="A21" s="19" t="s">
        <v>29</v>
      </c>
      <c r="B21" s="19" t="s">
        <v>61</v>
      </c>
      <c r="C21" s="20" t="s">
        <v>62</v>
      </c>
      <c r="D21" s="20">
        <v>2022</v>
      </c>
      <c r="E21" s="21" t="s">
        <v>53</v>
      </c>
      <c r="F21" s="22">
        <v>0</v>
      </c>
      <c r="G21" s="23">
        <v>0</v>
      </c>
      <c r="H21" s="23">
        <v>54545</v>
      </c>
      <c r="I21" s="23">
        <v>0</v>
      </c>
      <c r="J21" s="23">
        <v>0</v>
      </c>
      <c r="K21" s="24">
        <v>5454.5</v>
      </c>
      <c r="L21" s="25" t="s">
        <v>32</v>
      </c>
      <c r="M21" s="26"/>
      <c r="N21" s="26"/>
      <c r="O21" s="26"/>
      <c r="P21" s="26"/>
      <c r="Q21" s="26"/>
      <c r="R21" s="26"/>
      <c r="S21" s="26"/>
      <c r="T21" s="26"/>
      <c r="U21" s="27">
        <f t="shared" ref="U21:U26" si="2">SUM(M21:T21)</f>
        <v>0</v>
      </c>
      <c r="V21" s="28">
        <f t="shared" ref="V21:V26" si="3">SUM(F21:K21)</f>
        <v>59999.5</v>
      </c>
    </row>
    <row r="22" spans="1:22" x14ac:dyDescent="0.3">
      <c r="A22" s="19" t="s">
        <v>29</v>
      </c>
      <c r="B22" s="19" t="s">
        <v>63</v>
      </c>
      <c r="C22" s="20" t="s">
        <v>64</v>
      </c>
      <c r="D22" s="20">
        <v>2022</v>
      </c>
      <c r="E22" s="21" t="s">
        <v>15</v>
      </c>
      <c r="F22" s="22">
        <v>0</v>
      </c>
      <c r="G22" s="23">
        <v>0</v>
      </c>
      <c r="H22" s="23">
        <v>0</v>
      </c>
      <c r="I22" s="23">
        <v>0</v>
      </c>
      <c r="J22" s="23">
        <v>40000</v>
      </c>
      <c r="K22" s="24">
        <v>4000</v>
      </c>
      <c r="L22" s="25" t="s">
        <v>32</v>
      </c>
      <c r="M22" s="26"/>
      <c r="N22" s="26"/>
      <c r="O22" s="26"/>
      <c r="P22" s="26"/>
      <c r="Q22" s="26"/>
      <c r="R22" s="26"/>
      <c r="S22" s="26"/>
      <c r="T22" s="26"/>
      <c r="U22" s="27">
        <f t="shared" si="2"/>
        <v>0</v>
      </c>
      <c r="V22" s="28">
        <f t="shared" si="3"/>
        <v>44000</v>
      </c>
    </row>
    <row r="23" spans="1:22" x14ac:dyDescent="0.3">
      <c r="A23" s="19" t="s">
        <v>29</v>
      </c>
      <c r="B23" s="19" t="s">
        <v>65</v>
      </c>
      <c r="C23" s="20" t="s">
        <v>66</v>
      </c>
      <c r="D23" s="20">
        <v>2022</v>
      </c>
      <c r="E23" s="21" t="s">
        <v>37</v>
      </c>
      <c r="F23" s="22">
        <v>0</v>
      </c>
      <c r="G23" s="23">
        <v>69984</v>
      </c>
      <c r="H23" s="23">
        <v>118800</v>
      </c>
      <c r="I23" s="23">
        <v>0</v>
      </c>
      <c r="J23" s="23">
        <v>4000</v>
      </c>
      <c r="K23" s="24">
        <v>18128</v>
      </c>
      <c r="L23" s="25" t="s">
        <v>75</v>
      </c>
      <c r="M23" s="26">
        <v>0</v>
      </c>
      <c r="N23" s="26">
        <v>0</v>
      </c>
      <c r="O23" s="26">
        <v>6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2"/>
        <v>6</v>
      </c>
      <c r="V23" s="28">
        <f t="shared" si="3"/>
        <v>210912</v>
      </c>
    </row>
    <row r="24" spans="1:22" x14ac:dyDescent="0.3">
      <c r="A24" s="19" t="s">
        <v>29</v>
      </c>
      <c r="B24" s="19" t="s">
        <v>67</v>
      </c>
      <c r="C24" s="20" t="s">
        <v>68</v>
      </c>
      <c r="D24" s="20">
        <v>2022</v>
      </c>
      <c r="E24" s="21" t="s">
        <v>37</v>
      </c>
      <c r="F24" s="22">
        <v>0</v>
      </c>
      <c r="G24" s="23">
        <v>104976</v>
      </c>
      <c r="H24" s="23">
        <v>57992</v>
      </c>
      <c r="I24" s="23">
        <v>0</v>
      </c>
      <c r="J24" s="23">
        <v>7000</v>
      </c>
      <c r="K24" s="24">
        <v>15960</v>
      </c>
      <c r="L24" s="25" t="s">
        <v>75</v>
      </c>
      <c r="M24" s="26">
        <v>0</v>
      </c>
      <c r="N24" s="26">
        <v>0</v>
      </c>
      <c r="O24" s="26">
        <v>9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2"/>
        <v>9</v>
      </c>
      <c r="V24" s="28">
        <f t="shared" si="3"/>
        <v>185928</v>
      </c>
    </row>
    <row r="25" spans="1:22" x14ac:dyDescent="0.3">
      <c r="A25" s="19" t="s">
        <v>29</v>
      </c>
      <c r="B25" s="19" t="s">
        <v>69</v>
      </c>
      <c r="C25" s="20" t="s">
        <v>70</v>
      </c>
      <c r="D25" s="20">
        <v>2022</v>
      </c>
      <c r="E25" s="21" t="s">
        <v>60</v>
      </c>
      <c r="F25" s="22">
        <v>68712</v>
      </c>
      <c r="G25" s="23">
        <v>104976</v>
      </c>
      <c r="H25" s="23">
        <v>127281</v>
      </c>
      <c r="I25" s="23">
        <v>89860</v>
      </c>
      <c r="J25" s="23">
        <v>6782</v>
      </c>
      <c r="K25" s="24">
        <v>27238</v>
      </c>
      <c r="L25" s="25" t="s">
        <v>75</v>
      </c>
      <c r="M25" s="26">
        <v>0</v>
      </c>
      <c r="N25" s="26">
        <v>0</v>
      </c>
      <c r="O25" s="26">
        <v>9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2"/>
        <v>9</v>
      </c>
      <c r="V25" s="28">
        <f t="shared" si="3"/>
        <v>424849</v>
      </c>
    </row>
    <row r="26" spans="1:22" x14ac:dyDescent="0.3">
      <c r="A26" s="19" t="s">
        <v>29</v>
      </c>
      <c r="B26" s="19" t="s">
        <v>71</v>
      </c>
      <c r="C26" s="20" t="s">
        <v>72</v>
      </c>
      <c r="D26" s="20">
        <v>2022</v>
      </c>
      <c r="E26" s="21" t="s">
        <v>37</v>
      </c>
      <c r="F26" s="22">
        <v>0</v>
      </c>
      <c r="G26" s="23">
        <v>46656</v>
      </c>
      <c r="H26" s="23">
        <v>8254</v>
      </c>
      <c r="I26" s="23">
        <v>0</v>
      </c>
      <c r="J26" s="23">
        <v>13678</v>
      </c>
      <c r="K26" s="24">
        <v>6398</v>
      </c>
      <c r="L26" s="25" t="s">
        <v>75</v>
      </c>
      <c r="M26" s="26">
        <v>0</v>
      </c>
      <c r="N26" s="26">
        <v>0</v>
      </c>
      <c r="O26" s="26">
        <v>4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2"/>
        <v>4</v>
      </c>
      <c r="V26" s="28">
        <f t="shared" si="3"/>
        <v>74986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C6655C58-11CA-479F-8414-C3C7071B20ED}"/>
  <conditionalFormatting sqref="V9:V20 V27:V36">
    <cfRule type="cellIs" dxfId="6" priority="8" operator="lessThan">
      <formula>0</formula>
    </cfRule>
  </conditionalFormatting>
  <conditionalFormatting sqref="V9:V20 V27:V36">
    <cfRule type="expression" dxfId="5" priority="6">
      <formula>#REF!&lt;0</formula>
    </cfRule>
  </conditionalFormatting>
  <conditionalFormatting sqref="D9:D20 D27:D36">
    <cfRule type="expression" dxfId="4" priority="5">
      <formula>OR($D9&gt;2022,AND($D9&lt;2022,$D9&lt;&gt;""))</formula>
    </cfRule>
  </conditionalFormatting>
  <conditionalFormatting sqref="V21:V26">
    <cfRule type="cellIs" dxfId="3" priority="4" operator="lessThan">
      <formula>0</formula>
    </cfRule>
  </conditionalFormatting>
  <conditionalFormatting sqref="V21:V26">
    <cfRule type="expression" dxfId="2" priority="2">
      <formula>#REF!&lt;0</formula>
    </cfRule>
  </conditionalFormatting>
  <conditionalFormatting sqref="D21:D26">
    <cfRule type="expression" dxfId="1" priority="1">
      <formula>OR($D21&gt;2022,AND($D21&lt;2022,$D21&lt;&gt;""))</formula>
    </cfRule>
  </conditionalFormatting>
  <conditionalFormatting sqref="C9:C36">
    <cfRule type="expression" dxfId="0" priority="9">
      <formula>(#REF!&gt;1)</formula>
    </cfRule>
  </conditionalFormatting>
  <dataValidations count="3">
    <dataValidation type="list" allowBlank="1" showInputMessage="1" showErrorMessage="1" sqref="L9:L36" xr:uid="{01A3E15C-B533-4D00-86AE-3B32BB8BCE7A}">
      <formula1>"N/A, FMR, Actual Rent"</formula1>
    </dataValidation>
    <dataValidation type="list" allowBlank="1" showInputMessage="1" showErrorMessage="1" sqref="E9:E36" xr:uid="{35EB4795-C004-4B8C-A071-CBF4A3545BDB}">
      <formula1>"PH, TH, Joint TH &amp; PH-RRH, HMIS, SSO, TRA, PRA, SRA, S+C/SRO"</formula1>
    </dataValidation>
    <dataValidation allowBlank="1" showErrorMessage="1" sqref="A8:V8" xr:uid="{BF9108E8-05F7-472F-A4EB-2F45E88BE2C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2021-03-06T21:42:39Z</dcterms:created>
  <dcterms:modified xsi:type="dcterms:W3CDTF">2021-05-20T14:00:41Z</dcterms:modified>
</cp:coreProperties>
</file>