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CAE613FA-C5DB-4AC6-ABFE-B3B97B69675B}" xr6:coauthVersionLast="46" xr6:coauthVersionMax="46" xr10:uidLastSave="{00000000-0000-0000-0000-000000000000}"/>
  <bookViews>
    <workbookView xWindow="-108" yWindow="-108" windowWidth="27288" windowHeight="17664" xr2:uid="{D475562E-6257-4BE2-9531-2C92B383F37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<sst xmlns="http://schemas.openxmlformats.org/spreadsheetml/2006/main" count="119" uniqueCount="74">
  <si>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</si>
  <si>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</si>
  <si>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</si>
  <si>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</si>
  <si>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</si>
  <si>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</si>
  <si>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</si>
  <si>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</si>
  <si>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</si>
  <si>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</si>
  <si>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</si>
  <si>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</si>
  <si>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</si>
  <si>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</si>
  <si>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</si>
  <si>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</si>
  <si>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</si>
  <si>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</si>
  <si>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</si>
  <si>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</si>
  <si>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</si>
  <si>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</si>
  <si>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</si>
  <si>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</si>
  <si>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</si>
  <si>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</si>
  <si>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</si>
  <si>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</si>
  <si>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MA-504</t>
  </si>
  <si>
    <t>City of Springfield</t>
  </si>
  <si>
    <t>RVCC CoC Program</t>
  </si>
  <si>
    <t>MA0102U1T042013</t>
  </si>
  <si>
    <t>PH</t>
  </si>
  <si>
    <t/>
  </si>
  <si>
    <t>Boston</t>
  </si>
  <si>
    <t>Springfield/Hampden County CoC</t>
  </si>
  <si>
    <t>City of Springfield MA</t>
  </si>
  <si>
    <t>Viability Next Step</t>
  </si>
  <si>
    <t>MA0105U1T042013</t>
  </si>
  <si>
    <t>MHA Consolidated S+C Expansion</t>
  </si>
  <si>
    <t>MA0108U1T042013</t>
  </si>
  <si>
    <t>SMOC Bowdoin Tranquility</t>
  </si>
  <si>
    <t>MA0334U1T042009</t>
  </si>
  <si>
    <t>MA0431U1T042007</t>
  </si>
  <si>
    <t>VOC Scattered Site Family Supportive Housing</t>
  </si>
  <si>
    <t>MA0432U1T042007</t>
  </si>
  <si>
    <t>Way Finders Turning Point</t>
  </si>
  <si>
    <t>MA0459U1T042007</t>
  </si>
  <si>
    <t>CHD Family PSH (Expanded)</t>
  </si>
  <si>
    <t>MA0490U1T042004</t>
  </si>
  <si>
    <t>CSO-FOH Coordinated Assessment</t>
  </si>
  <si>
    <t>MA0514U1T042005</t>
  </si>
  <si>
    <t>SSO</t>
  </si>
  <si>
    <t>Gandara SHINE RRH</t>
  </si>
  <si>
    <t>MA0536U1T042005</t>
  </si>
  <si>
    <t>Catholic Charities RRH3</t>
  </si>
  <si>
    <t>MA0538U1T042005</t>
  </si>
  <si>
    <t>CSO-FOH PSH</t>
  </si>
  <si>
    <t>MA0561U1T042004</t>
  </si>
  <si>
    <t>DV Coordinated Entry</t>
  </si>
  <si>
    <t>MA0628U1T042002</t>
  </si>
  <si>
    <t>YHDP Coordinated Entry and Navigation</t>
  </si>
  <si>
    <t>MA0659Y1T041800</t>
  </si>
  <si>
    <t>YHDP PSH</t>
  </si>
  <si>
    <t>MA0660Y1T041800</t>
  </si>
  <si>
    <t>YHDP RRH</t>
  </si>
  <si>
    <t>MA0661Y1T041800</t>
  </si>
  <si>
    <t>YHDP TH-RRH</t>
  </si>
  <si>
    <t>MA0662Y1T041800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</si>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</sst>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E23C-4270-4180-A01B-BF8F00B7AA91}">
  <sheetPr codeName="Sheet149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71</v>
      </c>
      <c r="B5" s="34">
        <f ca="1">SUM(OFFSET(V8,1,0,500,1))</f>
        <v>5384862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247128</v>
      </c>
      <c r="H9" s="23">
        <v>60097</v>
      </c>
      <c r="I9" s="23">
        <v>0</v>
      </c>
      <c r="J9" s="23">
        <v>0</v>
      </c>
      <c r="K9" s="24">
        <v>17572</v>
      </c>
      <c r="L9" s="25" t="s">
        <v>73</v>
      </c>
      <c r="M9" s="26">
        <v>0</v>
      </c>
      <c r="N9" s="26">
        <v>0</v>
      </c>
      <c r="O9" s="26">
        <v>20</v>
      </c>
      <c r="P9" s="26">
        <v>4</v>
      </c>
      <c r="Q9" s="26">
        <v>1</v>
      </c>
      <c r="R9" s="26">
        <v>0</v>
      </c>
      <c r="S9" s="26">
        <v>0</v>
      </c>
      <c r="T9" s="26">
        <v>0</v>
      </c>
      <c r="U9" s="27">
        <f t="shared" ref="U9:U35" si="0">SUM(M9:T9)</f>
        <v>25</v>
      </c>
      <c r="V9" s="28">
        <f t="shared" ref="V9:V35" si="1">SUM(F9:K9)</f>
        <v>324797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275592</v>
      </c>
      <c r="H10" s="23">
        <v>230999</v>
      </c>
      <c r="I10" s="23">
        <v>0</v>
      </c>
      <c r="J10" s="23">
        <v>0</v>
      </c>
      <c r="K10" s="24">
        <v>33042</v>
      </c>
      <c r="L10" s="25" t="s">
        <v>73</v>
      </c>
      <c r="M10" s="26">
        <v>0</v>
      </c>
      <c r="N10" s="26">
        <v>0</v>
      </c>
      <c r="O10" s="26">
        <v>32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32</v>
      </c>
      <c r="V10" s="28">
        <f t="shared" si="1"/>
        <v>539633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675804</v>
      </c>
      <c r="H11" s="23">
        <v>48824</v>
      </c>
      <c r="I11" s="23">
        <v>0</v>
      </c>
      <c r="J11" s="23">
        <v>0</v>
      </c>
      <c r="K11" s="24">
        <v>53399</v>
      </c>
      <c r="L11" s="25" t="s">
        <v>73</v>
      </c>
      <c r="M11" s="26">
        <v>0</v>
      </c>
      <c r="N11" s="26">
        <v>0</v>
      </c>
      <c r="O11" s="26">
        <v>85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85</v>
      </c>
      <c r="V11" s="28">
        <f t="shared" si="1"/>
        <v>778027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0</v>
      </c>
      <c r="H12" s="23">
        <v>36036</v>
      </c>
      <c r="I12" s="23">
        <v>24869</v>
      </c>
      <c r="J12" s="23">
        <v>0</v>
      </c>
      <c r="K12" s="24">
        <v>1887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62792</v>
      </c>
    </row>
    <row r="13" spans="1:22" x14ac:dyDescent="0.3">
      <c r="A13" s="19" t="s">
        <v>29</v>
      </c>
      <c r="B13" s="19" t="s">
        <v>15</v>
      </c>
      <c r="C13" s="20" t="s">
        <v>43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59317</v>
      </c>
      <c r="K13" s="24">
        <v>2675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61992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0</v>
      </c>
      <c r="G14" s="23">
        <v>106944</v>
      </c>
      <c r="H14" s="23">
        <v>20036</v>
      </c>
      <c r="I14" s="23">
        <v>0</v>
      </c>
      <c r="J14" s="23">
        <v>0</v>
      </c>
      <c r="K14" s="24">
        <v>6387</v>
      </c>
      <c r="L14" s="25" t="s">
        <v>73</v>
      </c>
      <c r="M14" s="26">
        <v>0</v>
      </c>
      <c r="N14" s="26">
        <v>0</v>
      </c>
      <c r="O14" s="26">
        <v>0</v>
      </c>
      <c r="P14" s="26">
        <v>4</v>
      </c>
      <c r="Q14" s="26">
        <v>4</v>
      </c>
      <c r="R14" s="26">
        <v>0</v>
      </c>
      <c r="S14" s="26">
        <v>0</v>
      </c>
      <c r="T14" s="26">
        <v>0</v>
      </c>
      <c r="U14" s="27">
        <f t="shared" si="0"/>
        <v>8</v>
      </c>
      <c r="V14" s="28">
        <f t="shared" si="1"/>
        <v>133367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0</v>
      </c>
      <c r="H15" s="23">
        <v>16838</v>
      </c>
      <c r="I15" s="23">
        <v>47272</v>
      </c>
      <c r="J15" s="23">
        <v>0</v>
      </c>
      <c r="K15" s="24">
        <v>3699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67809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32</v>
      </c>
      <c r="F16" s="22">
        <v>303082</v>
      </c>
      <c r="G16" s="23">
        <v>145380</v>
      </c>
      <c r="H16" s="23">
        <v>105507</v>
      </c>
      <c r="I16" s="23">
        <v>0</v>
      </c>
      <c r="J16" s="23">
        <v>0</v>
      </c>
      <c r="K16" s="24">
        <v>40066</v>
      </c>
      <c r="L16" s="25" t="s">
        <v>72</v>
      </c>
      <c r="M16" s="26">
        <v>0</v>
      </c>
      <c r="N16" s="26">
        <v>0</v>
      </c>
      <c r="O16" s="26">
        <v>0</v>
      </c>
      <c r="P16" s="26">
        <v>7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594035</v>
      </c>
    </row>
    <row r="17" spans="1:22" x14ac:dyDescent="0.3">
      <c r="A17" s="19" t="s">
        <v>29</v>
      </c>
      <c r="B17" s="19" t="s">
        <v>50</v>
      </c>
      <c r="C17" s="20" t="s">
        <v>51</v>
      </c>
      <c r="D17" s="20">
        <v>2022</v>
      </c>
      <c r="E17" s="21" t="s">
        <v>52</v>
      </c>
      <c r="F17" s="22">
        <v>0</v>
      </c>
      <c r="G17" s="23">
        <v>0</v>
      </c>
      <c r="H17" s="23">
        <v>226645</v>
      </c>
      <c r="I17" s="23">
        <v>0</v>
      </c>
      <c r="J17" s="23">
        <v>0</v>
      </c>
      <c r="K17" s="24">
        <v>16355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243000</v>
      </c>
    </row>
    <row r="18" spans="1:22" x14ac:dyDescent="0.3">
      <c r="A18" s="19" t="s">
        <v>29</v>
      </c>
      <c r="B18" s="19" t="s">
        <v>53</v>
      </c>
      <c r="C18" s="20" t="s">
        <v>54</v>
      </c>
      <c r="D18" s="20">
        <v>2022</v>
      </c>
      <c r="E18" s="21" t="s">
        <v>32</v>
      </c>
      <c r="F18" s="22">
        <v>0</v>
      </c>
      <c r="G18" s="23">
        <v>235224</v>
      </c>
      <c r="H18" s="23">
        <v>116969</v>
      </c>
      <c r="I18" s="23">
        <v>0</v>
      </c>
      <c r="J18" s="23">
        <v>0</v>
      </c>
      <c r="K18" s="24">
        <v>33635</v>
      </c>
      <c r="L18" s="25" t="s">
        <v>72</v>
      </c>
      <c r="M18" s="26">
        <v>0</v>
      </c>
      <c r="N18" s="26">
        <v>0</v>
      </c>
      <c r="O18" s="26">
        <v>22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22</v>
      </c>
      <c r="V18" s="28">
        <f t="shared" si="1"/>
        <v>385828</v>
      </c>
    </row>
    <row r="19" spans="1:22" x14ac:dyDescent="0.3">
      <c r="A19" s="19" t="s">
        <v>29</v>
      </c>
      <c r="B19" s="19" t="s">
        <v>55</v>
      </c>
      <c r="C19" s="20" t="s">
        <v>56</v>
      </c>
      <c r="D19" s="20">
        <v>2022</v>
      </c>
      <c r="E19" s="21" t="s">
        <v>32</v>
      </c>
      <c r="F19" s="22">
        <v>0</v>
      </c>
      <c r="G19" s="23">
        <v>337968</v>
      </c>
      <c r="H19" s="23">
        <v>86646</v>
      </c>
      <c r="I19" s="23">
        <v>0</v>
      </c>
      <c r="J19" s="23">
        <v>0</v>
      </c>
      <c r="K19" s="24">
        <v>40514</v>
      </c>
      <c r="L19" s="25" t="s">
        <v>73</v>
      </c>
      <c r="M19" s="26">
        <v>0</v>
      </c>
      <c r="N19" s="26">
        <v>0</v>
      </c>
      <c r="O19" s="26">
        <v>22</v>
      </c>
      <c r="P19" s="26">
        <v>2</v>
      </c>
      <c r="Q19" s="26">
        <v>5</v>
      </c>
      <c r="R19" s="26">
        <v>0</v>
      </c>
      <c r="S19" s="26">
        <v>0</v>
      </c>
      <c r="T19" s="26">
        <v>0</v>
      </c>
      <c r="U19" s="27">
        <f t="shared" si="0"/>
        <v>29</v>
      </c>
      <c r="V19" s="28">
        <f t="shared" si="1"/>
        <v>465128</v>
      </c>
    </row>
    <row r="20" spans="1:22" x14ac:dyDescent="0.3">
      <c r="A20" s="19" t="s">
        <v>29</v>
      </c>
      <c r="B20" s="19" t="s">
        <v>57</v>
      </c>
      <c r="C20" s="20" t="s">
        <v>58</v>
      </c>
      <c r="D20" s="20">
        <v>2022</v>
      </c>
      <c r="E20" s="21" t="s">
        <v>32</v>
      </c>
      <c r="F20" s="22">
        <v>166928</v>
      </c>
      <c r="G20" s="23">
        <v>0</v>
      </c>
      <c r="H20" s="23">
        <v>68612</v>
      </c>
      <c r="I20" s="23">
        <v>0</v>
      </c>
      <c r="J20" s="23">
        <v>0</v>
      </c>
      <c r="K20" s="24">
        <v>15789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251329</v>
      </c>
    </row>
    <row r="21" spans="1:22" x14ac:dyDescent="0.3">
      <c r="A21" s="19" t="s">
        <v>29</v>
      </c>
      <c r="B21" s="19" t="s">
        <v>59</v>
      </c>
      <c r="C21" s="20" t="s">
        <v>60</v>
      </c>
      <c r="D21" s="20">
        <v>2022</v>
      </c>
      <c r="E21" s="21" t="s">
        <v>52</v>
      </c>
      <c r="F21" s="22">
        <v>0</v>
      </c>
      <c r="G21" s="23">
        <v>0</v>
      </c>
      <c r="H21" s="23">
        <v>209330</v>
      </c>
      <c r="I21" s="23">
        <v>0</v>
      </c>
      <c r="J21" s="23">
        <v>0</v>
      </c>
      <c r="K21" s="24">
        <v>20933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230263</v>
      </c>
    </row>
    <row r="22" spans="1:22" x14ac:dyDescent="0.3">
      <c r="A22" s="19" t="s">
        <v>29</v>
      </c>
      <c r="B22" s="19" t="s">
        <v>61</v>
      </c>
      <c r="C22" s="20" t="s">
        <v>62</v>
      </c>
      <c r="D22" s="20">
        <v>2022</v>
      </c>
      <c r="E22" s="21" t="s">
        <v>32</v>
      </c>
      <c r="F22" s="22">
        <v>0</v>
      </c>
      <c r="G22" s="23">
        <v>32076</v>
      </c>
      <c r="H22" s="23">
        <v>234774</v>
      </c>
      <c r="I22" s="23">
        <v>0</v>
      </c>
      <c r="J22" s="23">
        <v>0</v>
      </c>
      <c r="K22" s="24">
        <v>26469</v>
      </c>
      <c r="L22" s="25" t="s">
        <v>72</v>
      </c>
      <c r="M22" s="26">
        <v>0</v>
      </c>
      <c r="N22" s="26">
        <v>0</v>
      </c>
      <c r="O22" s="26">
        <v>3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ref="U22:U25" si="2">SUM(M22:T22)</f>
        <v>3</v>
      </c>
      <c r="V22" s="28">
        <f t="shared" ref="V22:V25" si="3">SUM(F22:K22)</f>
        <v>293319</v>
      </c>
    </row>
    <row r="23" spans="1:22" x14ac:dyDescent="0.3">
      <c r="A23" s="19" t="s">
        <v>29</v>
      </c>
      <c r="B23" s="19" t="s">
        <v>63</v>
      </c>
      <c r="C23" s="20" t="s">
        <v>64</v>
      </c>
      <c r="D23" s="20">
        <v>2022</v>
      </c>
      <c r="E23" s="21" t="s">
        <v>32</v>
      </c>
      <c r="F23" s="22">
        <v>0</v>
      </c>
      <c r="G23" s="23">
        <v>85536</v>
      </c>
      <c r="H23" s="23">
        <v>51000</v>
      </c>
      <c r="I23" s="23">
        <v>0</v>
      </c>
      <c r="J23" s="23">
        <v>0</v>
      </c>
      <c r="K23" s="24">
        <v>13077.5</v>
      </c>
      <c r="L23" s="25" t="s">
        <v>72</v>
      </c>
      <c r="M23" s="26">
        <v>0</v>
      </c>
      <c r="N23" s="26">
        <v>0</v>
      </c>
      <c r="O23" s="26">
        <v>8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2"/>
        <v>8</v>
      </c>
      <c r="V23" s="28">
        <f t="shared" si="3"/>
        <v>149613.5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32</v>
      </c>
      <c r="F24" s="22">
        <v>0</v>
      </c>
      <c r="G24" s="23">
        <v>320760</v>
      </c>
      <c r="H24" s="23">
        <v>206211</v>
      </c>
      <c r="I24" s="23">
        <v>0</v>
      </c>
      <c r="J24" s="23">
        <v>0</v>
      </c>
      <c r="K24" s="24">
        <v>50416.5</v>
      </c>
      <c r="L24" s="25" t="s">
        <v>72</v>
      </c>
      <c r="M24" s="26">
        <v>0</v>
      </c>
      <c r="N24" s="26">
        <v>0</v>
      </c>
      <c r="O24" s="26">
        <v>30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2"/>
        <v>30</v>
      </c>
      <c r="V24" s="28">
        <f t="shared" si="3"/>
        <v>577387.5</v>
      </c>
    </row>
    <row r="25" spans="1:22" x14ac:dyDescent="0.3">
      <c r="A25" s="19" t="s">
        <v>29</v>
      </c>
      <c r="B25" s="19" t="s">
        <v>67</v>
      </c>
      <c r="C25" s="20" t="s">
        <v>68</v>
      </c>
      <c r="D25" s="20">
        <v>2022</v>
      </c>
      <c r="E25" s="21" t="s">
        <v>69</v>
      </c>
      <c r="F25" s="22">
        <v>49860</v>
      </c>
      <c r="G25" s="23">
        <v>64152</v>
      </c>
      <c r="H25" s="23">
        <v>86328</v>
      </c>
      <c r="I25" s="23">
        <v>6000</v>
      </c>
      <c r="J25" s="23">
        <v>0</v>
      </c>
      <c r="K25" s="24">
        <v>20202</v>
      </c>
      <c r="L25" s="25" t="s">
        <v>72</v>
      </c>
      <c r="M25" s="26">
        <v>0</v>
      </c>
      <c r="N25" s="26">
        <v>0</v>
      </c>
      <c r="O25" s="26">
        <v>6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2"/>
        <v>6</v>
      </c>
      <c r="V25" s="28">
        <f t="shared" si="3"/>
        <v>226542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</sheetData>
  <autoFilter ref="A8:V8" xr:uid="{2C1797BE-DB2F-4A87-942D-54AB48A4BC91}"/>
  <conditionalFormatting sqref="V9:V21 V26:V35">
    <cfRule type="cellIs" dxfId="6" priority="12" operator="lessThan">
      <formula>0</formula>
    </cfRule>
  </conditionalFormatting>
  <conditionalFormatting sqref="V9:V21 V26:V35">
    <cfRule type="expression" dxfId="5" priority="10">
      <formula>#REF!&lt;0</formula>
    </cfRule>
  </conditionalFormatting>
  <conditionalFormatting sqref="D9:D21 D26:D35">
    <cfRule type="expression" dxfId="4" priority="9">
      <formula>OR($D9&gt;2022,AND($D9&lt;2022,$D9&lt;&gt;""))</formula>
    </cfRule>
  </conditionalFormatting>
  <conditionalFormatting sqref="V22:V25">
    <cfRule type="cellIs" dxfId="3" priority="4" operator="lessThan">
      <formula>0</formula>
    </cfRule>
  </conditionalFormatting>
  <conditionalFormatting sqref="V22:V25">
    <cfRule type="expression" dxfId="2" priority="2">
      <formula>#REF!&lt;0</formula>
    </cfRule>
  </conditionalFormatting>
  <conditionalFormatting sqref="D22:D25">
    <cfRule type="expression" dxfId="1" priority="1">
      <formula>OR($D22&gt;2022,AND($D22&lt;2022,$D22&lt;&gt;""))</formula>
    </cfRule>
  </conditionalFormatting>
  <conditionalFormatting sqref="C9:C35">
    <cfRule type="expression" dxfId="0" priority="13">
      <formula>(#REF!&gt;1)</formula>
    </cfRule>
  </conditionalFormatting>
  <dataValidations count="3">
    <dataValidation type="list" allowBlank="1" showInputMessage="1" showErrorMessage="1" sqref="L9:L35" xr:uid="{8C2E90A5-BFE3-45CE-8B4D-1CD0F80C5393}">
      <formula1>"N/A, FMR, Actual Rent"</formula1>
    </dataValidation>
    <dataValidation type="list" allowBlank="1" showInputMessage="1" showErrorMessage="1" sqref="E9:E35" xr:uid="{E71DD3FF-2BB4-425E-A5F1-F5EF55B6595A}">
      <formula1>"PH, TH, Joint TH &amp; PH-RRH, HMIS, SSO, TRA, PRA, SRA, S+C/SRO"</formula1>
    </dataValidation>
    <dataValidation allowBlank="1" showErrorMessage="1" sqref="A8:V8" xr:uid="{7664E45C-A2A8-4C32-8756-DBA393DCE0E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2021-03-06T21:42:41Z</dcterms:created>
  <dcterms:modified xsi:type="dcterms:W3CDTF">2021-05-20T14:00:41Z</dcterms:modified>
</cp:coreProperties>
</file>