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IL-500\"/>
    </mc:Choice>
  </mc:AlternateContent>
  <xr:revisionPtr revIDLastSave="0" documentId="13_ncr:1_{37F6600D-B361-4AE7-96F3-69A632048B93}" xr6:coauthVersionLast="46" xr6:coauthVersionMax="46" xr10:uidLastSave="{00000000-0000-0000-0000-000000000000}"/>
  <bookViews>
    <workbookView xWindow="-108" yWindow="-108" windowWidth="27288" windowHeight="17664" xr2:uid="{84F30938-8D75-431F-AF47-A4AE3D2D5246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B5" i="1" s="1"/>
  <c r="U10" i="1"/>
  <c r="V9" i="1"/>
  <c r="U9" i="1"/>
</calcChain>
</file>

<file path=xl/sharedStrings.xml><?xml version="1.0" encoding="utf-8"?>
<sst xmlns="http://schemas.openxmlformats.org/spreadsheetml/2006/main" count="74" uniqueCount="57">
  <si>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</si>
  <si>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</si>
  <si>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</si>
  <si>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</si>
  <si>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</si>
  <si>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</si>
  <si>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</si>
  <si>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</si>
  <si>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</si>
  <si>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</si>
  <si>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</si>
  <si>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</si>
  <si>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</si>
  <si>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</si>
  <si>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</si>
  <si>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</si>
  <si>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</si>
  <si>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</si>
  <si>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</si>
  <si>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</si>
  <si>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</si>
  <si>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</si>
  <si>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</si>
  <si>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</si>
  <si>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</si>
  <si>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</si>
  <si>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</si>
  <si>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</si>
  <si>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IL-516</t>
  </si>
  <si>
    <t>Dove, Inc.</t>
  </si>
  <si>
    <t>Macon County HMIS</t>
  </si>
  <si>
    <t>IL0322L5T162012</t>
  </si>
  <si>
    <t/>
  </si>
  <si>
    <t>Chicago</t>
  </si>
  <si>
    <t>Decatur/Macon County CoC</t>
  </si>
  <si>
    <t>Decatur Housing Authority</t>
  </si>
  <si>
    <t>Decatur CoC Rental Project</t>
  </si>
  <si>
    <t>IL0326L5T162013</t>
  </si>
  <si>
    <t>PH</t>
  </si>
  <si>
    <t>Homeward Bound</t>
  </si>
  <si>
    <t>IL0328L5T162013</t>
  </si>
  <si>
    <t>SSO</t>
  </si>
  <si>
    <t>CH Leasing 07</t>
  </si>
  <si>
    <t>IL0446L5T162011</t>
  </si>
  <si>
    <t>Permanent Housing Consolidation</t>
  </si>
  <si>
    <t>IL0547L5T162007</t>
  </si>
  <si>
    <t>Decatur RRH</t>
  </si>
  <si>
    <t>IL0634L5T162005</t>
  </si>
  <si>
    <t>DVP Housing</t>
  </si>
  <si>
    <t>IL1656D5T162002</t>
  </si>
  <si>
    <t>Decatur Joint TH and PH-RRH</t>
  </si>
  <si>
    <t>IL1658L5T162002</t>
  </si>
  <si>
    <t>Joint TH &amp; PH-RRH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</si>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</sst>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2C5D2-CA6F-454B-8BC7-6DA02D5C4DDD}">
  <sheetPr codeName="Sheet125">
    <pageSetUpPr fitToPage="1"/>
  </sheetPr>
  <dimension ref="A1:V2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53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54</v>
      </c>
      <c r="B5" s="34">
        <f ca="1">SUM(OFFSET(V8,1,0,500,1))</f>
        <v>859427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62209</v>
      </c>
      <c r="K9" s="24">
        <v>4355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26" si="0">SUM(M9:T9)</f>
        <v>0</v>
      </c>
      <c r="V9" s="28">
        <f t="shared" ref="V9:V26" si="1">SUM(F9:K9)</f>
        <v>66564</v>
      </c>
    </row>
    <row r="10" spans="1:22" x14ac:dyDescent="0.3">
      <c r="A10" s="19" t="s">
        <v>35</v>
      </c>
      <c r="B10" s="19" t="s">
        <v>36</v>
      </c>
      <c r="C10" s="20" t="s">
        <v>37</v>
      </c>
      <c r="D10" s="20">
        <v>2022</v>
      </c>
      <c r="E10" s="21" t="s">
        <v>38</v>
      </c>
      <c r="F10" s="22">
        <v>0</v>
      </c>
      <c r="G10" s="23">
        <v>49824</v>
      </c>
      <c r="H10" s="23">
        <v>0</v>
      </c>
      <c r="I10" s="23">
        <v>0</v>
      </c>
      <c r="J10" s="23">
        <v>0</v>
      </c>
      <c r="K10" s="24">
        <v>4273</v>
      </c>
      <c r="L10" s="25" t="s">
        <v>56</v>
      </c>
      <c r="M10" s="26">
        <v>0</v>
      </c>
      <c r="N10" s="26">
        <v>0</v>
      </c>
      <c r="O10" s="26">
        <v>5</v>
      </c>
      <c r="P10" s="26">
        <v>2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7</v>
      </c>
      <c r="V10" s="28">
        <f t="shared" si="1"/>
        <v>54097</v>
      </c>
    </row>
    <row r="11" spans="1:22" x14ac:dyDescent="0.3">
      <c r="A11" s="19" t="s">
        <v>29</v>
      </c>
      <c r="B11" s="19" t="s">
        <v>39</v>
      </c>
      <c r="C11" s="20" t="s">
        <v>40</v>
      </c>
      <c r="D11" s="20">
        <v>2022</v>
      </c>
      <c r="E11" s="21" t="s">
        <v>41</v>
      </c>
      <c r="F11" s="22">
        <v>0</v>
      </c>
      <c r="G11" s="23">
        <v>0</v>
      </c>
      <c r="H11" s="23">
        <v>307628</v>
      </c>
      <c r="I11" s="23">
        <v>0</v>
      </c>
      <c r="J11" s="23">
        <v>0</v>
      </c>
      <c r="K11" s="24">
        <v>27687</v>
      </c>
      <c r="L11" s="25" t="s">
        <v>32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335315</v>
      </c>
    </row>
    <row r="12" spans="1:22" x14ac:dyDescent="0.3">
      <c r="A12" s="19" t="s">
        <v>35</v>
      </c>
      <c r="B12" s="19" t="s">
        <v>42</v>
      </c>
      <c r="C12" s="20" t="s">
        <v>43</v>
      </c>
      <c r="D12" s="20">
        <v>2022</v>
      </c>
      <c r="E12" s="21" t="s">
        <v>38</v>
      </c>
      <c r="F12" s="22">
        <v>19119</v>
      </c>
      <c r="G12" s="23">
        <v>0</v>
      </c>
      <c r="H12" s="23">
        <v>0</v>
      </c>
      <c r="I12" s="23">
        <v>0</v>
      </c>
      <c r="J12" s="23">
        <v>0</v>
      </c>
      <c r="K12" s="24">
        <v>1654</v>
      </c>
      <c r="L12" s="25" t="s">
        <v>32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20773</v>
      </c>
    </row>
    <row r="13" spans="1:22" x14ac:dyDescent="0.3">
      <c r="A13" s="19" t="s">
        <v>29</v>
      </c>
      <c r="B13" s="19" t="s">
        <v>44</v>
      </c>
      <c r="C13" s="20" t="s">
        <v>45</v>
      </c>
      <c r="D13" s="20">
        <v>2022</v>
      </c>
      <c r="E13" s="21" t="s">
        <v>38</v>
      </c>
      <c r="F13" s="22">
        <v>128964</v>
      </c>
      <c r="G13" s="23">
        <v>0</v>
      </c>
      <c r="H13" s="23">
        <v>0</v>
      </c>
      <c r="I13" s="23">
        <v>827</v>
      </c>
      <c r="J13" s="23">
        <v>0</v>
      </c>
      <c r="K13" s="24">
        <v>10108</v>
      </c>
      <c r="L13" s="25" t="s">
        <v>32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139899</v>
      </c>
    </row>
    <row r="14" spans="1:22" x14ac:dyDescent="0.3">
      <c r="A14" s="19" t="s">
        <v>29</v>
      </c>
      <c r="B14" s="19" t="s">
        <v>46</v>
      </c>
      <c r="C14" s="20" t="s">
        <v>47</v>
      </c>
      <c r="D14" s="20">
        <v>2022</v>
      </c>
      <c r="E14" s="21" t="s">
        <v>38</v>
      </c>
      <c r="F14" s="22">
        <v>0</v>
      </c>
      <c r="G14" s="23">
        <v>56244</v>
      </c>
      <c r="H14" s="23">
        <v>36182</v>
      </c>
      <c r="I14" s="23">
        <v>0</v>
      </c>
      <c r="J14" s="23">
        <v>0</v>
      </c>
      <c r="K14" s="24">
        <v>7696</v>
      </c>
      <c r="L14" s="25" t="s">
        <v>56</v>
      </c>
      <c r="M14" s="26">
        <v>0</v>
      </c>
      <c r="N14" s="26">
        <v>1</v>
      </c>
      <c r="O14" s="26">
        <v>2</v>
      </c>
      <c r="P14" s="26">
        <v>4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7</v>
      </c>
      <c r="V14" s="28">
        <f t="shared" si="1"/>
        <v>100122</v>
      </c>
    </row>
    <row r="15" spans="1:22" x14ac:dyDescent="0.3">
      <c r="A15" s="19" t="s">
        <v>29</v>
      </c>
      <c r="B15" s="19" t="s">
        <v>48</v>
      </c>
      <c r="C15" s="20" t="s">
        <v>49</v>
      </c>
      <c r="D15" s="20">
        <v>2022</v>
      </c>
      <c r="E15" s="21" t="s">
        <v>38</v>
      </c>
      <c r="F15" s="22">
        <v>0</v>
      </c>
      <c r="G15" s="23">
        <v>44184</v>
      </c>
      <c r="H15" s="23">
        <v>7000</v>
      </c>
      <c r="I15" s="23">
        <v>0</v>
      </c>
      <c r="J15" s="23">
        <v>0</v>
      </c>
      <c r="K15" s="24">
        <v>3472</v>
      </c>
      <c r="L15" s="25" t="s">
        <v>55</v>
      </c>
      <c r="M15" s="26">
        <v>0</v>
      </c>
      <c r="N15" s="26">
        <v>0</v>
      </c>
      <c r="O15" s="26">
        <v>0</v>
      </c>
      <c r="P15" s="26">
        <v>2</v>
      </c>
      <c r="Q15" s="26">
        <v>2</v>
      </c>
      <c r="R15" s="26">
        <v>0</v>
      </c>
      <c r="S15" s="26">
        <v>0</v>
      </c>
      <c r="T15" s="26">
        <v>0</v>
      </c>
      <c r="U15" s="27">
        <f t="shared" si="0"/>
        <v>4</v>
      </c>
      <c r="V15" s="28">
        <f t="shared" si="1"/>
        <v>54656</v>
      </c>
    </row>
    <row r="16" spans="1:22" x14ac:dyDescent="0.3">
      <c r="A16" s="19" t="s">
        <v>29</v>
      </c>
      <c r="B16" s="19" t="s">
        <v>50</v>
      </c>
      <c r="C16" s="20" t="s">
        <v>51</v>
      </c>
      <c r="D16" s="20">
        <v>2022</v>
      </c>
      <c r="E16" s="21" t="s">
        <v>52</v>
      </c>
      <c r="F16" s="22">
        <v>36492</v>
      </c>
      <c r="G16" s="23">
        <v>31356</v>
      </c>
      <c r="H16" s="23">
        <v>9446</v>
      </c>
      <c r="I16" s="23">
        <v>3000</v>
      </c>
      <c r="J16" s="23">
        <v>0</v>
      </c>
      <c r="K16" s="24">
        <v>7707</v>
      </c>
      <c r="L16" s="25" t="s">
        <v>55</v>
      </c>
      <c r="M16" s="26">
        <v>0</v>
      </c>
      <c r="N16" s="26">
        <v>0</v>
      </c>
      <c r="O16" s="26">
        <v>0</v>
      </c>
      <c r="P16" s="26">
        <v>2</v>
      </c>
      <c r="Q16" s="26">
        <v>1</v>
      </c>
      <c r="R16" s="26">
        <v>0</v>
      </c>
      <c r="S16" s="26">
        <v>0</v>
      </c>
      <c r="T16" s="26">
        <v>0</v>
      </c>
      <c r="U16" s="27">
        <f t="shared" si="0"/>
        <v>3</v>
      </c>
      <c r="V16" s="28">
        <f t="shared" si="1"/>
        <v>88001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</sheetData>
  <autoFilter ref="A8:V8" xr:uid="{D311243E-BCC5-40F1-9EBD-3811F0D76F6F}"/>
  <conditionalFormatting sqref="V9:V26">
    <cfRule type="cellIs" dxfId="3" priority="4" operator="lessThan">
      <formula>0</formula>
    </cfRule>
  </conditionalFormatting>
  <conditionalFormatting sqref="V9:V26">
    <cfRule type="expression" dxfId="2" priority="2">
      <formula>#REF!&lt;0</formula>
    </cfRule>
  </conditionalFormatting>
  <conditionalFormatting sqref="D9:D26">
    <cfRule type="expression" dxfId="1" priority="1">
      <formula>OR($D9&gt;2022,AND($D9&lt;2022,$D9&lt;&gt;""))</formula>
    </cfRule>
  </conditionalFormatting>
  <conditionalFormatting sqref="C9:C26">
    <cfRule type="expression" dxfId="0" priority="5">
      <formula>(#REF!&gt;1)</formula>
    </cfRule>
  </conditionalFormatting>
  <dataValidations count="3">
    <dataValidation type="list" allowBlank="1" showInputMessage="1" showErrorMessage="1" sqref="L9:L26" xr:uid="{788E49A0-4BC7-4DB6-95A5-EFCDEB5AEE5D}">
      <formula1>"N/A, FMR, Actual Rent"</formula1>
    </dataValidation>
    <dataValidation type="list" allowBlank="1" showInputMessage="1" showErrorMessage="1" sqref="E9:E26" xr:uid="{43382F9B-46AE-497E-8711-C2599AFE4A0B}">
      <formula1>"PH, TH, Joint TH &amp; PH-RRH, HMIS, SSO, TRA, PRA, SRA, S+C/SRO"</formula1>
    </dataValidation>
    <dataValidation allowBlank="1" showErrorMessage="1" sqref="A8:V8" xr:uid="{5A195D97-45E8-453A-8A8C-6D74540ADA2D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2021-03-06T21:42:53Z</dcterms:created>
  <dcterms:modified xsi:type="dcterms:W3CDTF">2021-05-20T14:00:35Z</dcterms:modified>
</cp:coreProperties>
</file>