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IL-500\"/>
    </mc:Choice>
  </mc:AlternateContent>
  <xr:revisionPtr revIDLastSave="0" documentId="13_ncr:1_{1BFE5602-675B-4E8D-A543-3355A6D42126}" xr6:coauthVersionLast="46" xr6:coauthVersionMax="46" xr10:uidLastSave="{00000000-0000-0000-0000-000000000000}"/>
  <bookViews>
    <workbookView xWindow="-108" yWindow="-108" windowWidth="27288" windowHeight="17664" xr2:uid="{7356A0D5-7ACD-4FB5-88C1-E86F07587033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<sst xmlns="http://schemas.openxmlformats.org/spreadsheetml/2006/main" count="94" uniqueCount="68">
  <si>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</si>
  <si>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</si>
  <si>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</si>
  <si>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</si>
  <si>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</si>
  <si>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</si>
  <si>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</si>
  <si>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</si>
  <si>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</si>
  <si>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</si>
  <si>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</si>
  <si>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</si>
  <si>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</si>
  <si>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</si>
  <si>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</si>
  <si>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</si>
  <si>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</si>
  <si>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</si>
  <si>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</si>
  <si>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</si>
  <si>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</si>
  <si>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</si>
  <si>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</si>
  <si>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</si>
  <si>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</si>
  <si>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</si>
  <si>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</si>
  <si>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</si>
  <si>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IL-507</t>
  </si>
  <si>
    <t xml:space="preserve">Goodwill Industries of Central Illinois </t>
  </si>
  <si>
    <t>Goodwill Home for Veterans 2019</t>
  </si>
  <si>
    <t>IL0067L5T072013</t>
  </si>
  <si>
    <t>PH</t>
  </si>
  <si>
    <t/>
  </si>
  <si>
    <t>Chicago</t>
  </si>
  <si>
    <t>Peoria, Pekin/Fulton, Tazewell, Peoria, Woodford Counties CoC</t>
  </si>
  <si>
    <t>Heart of Illinois United Way</t>
  </si>
  <si>
    <t>HOI HMIS FY2019</t>
  </si>
  <si>
    <t>IL0068L5T072013</t>
  </si>
  <si>
    <t>South Side Office of Concern</t>
  </si>
  <si>
    <t>North Valley Supportive Housing</t>
  </si>
  <si>
    <t>IL0069L5T072013</t>
  </si>
  <si>
    <t>New Hope/Phoenix</t>
  </si>
  <si>
    <t>IL0074L5T072013</t>
  </si>
  <si>
    <t>Glendale Commons (Consolidated)</t>
  </si>
  <si>
    <t>IL0075L5T072013</t>
  </si>
  <si>
    <t>Peoria Opportunities Foundation</t>
  </si>
  <si>
    <t>New Hope Apartments</t>
  </si>
  <si>
    <t>IL0441L5T072011</t>
  </si>
  <si>
    <t>New Hope IV</t>
  </si>
  <si>
    <t>IL0561L5T072007</t>
  </si>
  <si>
    <t>CoC Coordinated Entry FY2019</t>
  </si>
  <si>
    <t>IL0640L5T072005</t>
  </si>
  <si>
    <t>SSO</t>
  </si>
  <si>
    <t>Heart of Illinois Rapid Re-Housing Program</t>
  </si>
  <si>
    <t>IL0641L5T072005</t>
  </si>
  <si>
    <t>Center for Prevention of Abuse</t>
  </si>
  <si>
    <t>Next Step Housing Program 2019</t>
  </si>
  <si>
    <t>IL1593L5T072003</t>
  </si>
  <si>
    <t>Dream Center Peoria</t>
  </si>
  <si>
    <t>Village Permanent Supportive Housing Program</t>
  </si>
  <si>
    <t>IL1594L5T072003</t>
  </si>
  <si>
    <t>HOI Scattered Site Supportive housing</t>
  </si>
  <si>
    <t>IL1595L5T072003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</si>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</sst>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91AC4-1E81-427E-9E7B-38AD46CCA20D}">
  <sheetPr codeName="Sheet117">
    <pageSetUpPr fitToPage="1"/>
  </sheetPr>
  <dimension ref="A1:V3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64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65</v>
      </c>
      <c r="B5" s="34">
        <f ca="1">SUM(OFFSET(V8,1,0,500,1))</f>
        <v>1863953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132394</v>
      </c>
      <c r="I9" s="23">
        <v>36256</v>
      </c>
      <c r="J9" s="23">
        <v>0</v>
      </c>
      <c r="K9" s="24">
        <v>7550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0" si="0">SUM(M9:T9)</f>
        <v>0</v>
      </c>
      <c r="V9" s="28">
        <f t="shared" ref="V9:V30" si="1">SUM(F9:K9)</f>
        <v>176200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70424</v>
      </c>
      <c r="K10" s="24">
        <v>3600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74024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0</v>
      </c>
      <c r="G11" s="23">
        <v>0</v>
      </c>
      <c r="H11" s="23">
        <v>18760</v>
      </c>
      <c r="I11" s="23">
        <v>66719</v>
      </c>
      <c r="J11" s="23">
        <v>0</v>
      </c>
      <c r="K11" s="24">
        <v>4588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90067</v>
      </c>
    </row>
    <row r="12" spans="1:22" x14ac:dyDescent="0.3">
      <c r="A12" s="19" t="s">
        <v>39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140040</v>
      </c>
      <c r="H12" s="23">
        <v>0</v>
      </c>
      <c r="I12" s="23">
        <v>0</v>
      </c>
      <c r="J12" s="23">
        <v>0</v>
      </c>
      <c r="K12" s="24">
        <v>8295</v>
      </c>
      <c r="L12" s="25" t="s">
        <v>67</v>
      </c>
      <c r="M12" s="26">
        <v>0</v>
      </c>
      <c r="N12" s="26">
        <v>30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30</v>
      </c>
      <c r="V12" s="28">
        <f t="shared" si="1"/>
        <v>148335</v>
      </c>
    </row>
    <row r="13" spans="1:22" x14ac:dyDescent="0.3">
      <c r="A13" s="19" t="s">
        <v>39</v>
      </c>
      <c r="B13" s="19" t="s">
        <v>44</v>
      </c>
      <c r="C13" s="20" t="s">
        <v>45</v>
      </c>
      <c r="D13" s="20">
        <v>2022</v>
      </c>
      <c r="E13" s="21" t="s">
        <v>32</v>
      </c>
      <c r="F13" s="22">
        <v>0</v>
      </c>
      <c r="G13" s="23">
        <v>0</v>
      </c>
      <c r="H13" s="23">
        <v>19490</v>
      </c>
      <c r="I13" s="23">
        <v>145228</v>
      </c>
      <c r="J13" s="23">
        <v>0</v>
      </c>
      <c r="K13" s="24">
        <v>10306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175024</v>
      </c>
    </row>
    <row r="14" spans="1:22" x14ac:dyDescent="0.3">
      <c r="A14" s="19" t="s">
        <v>46</v>
      </c>
      <c r="B14" s="19" t="s">
        <v>47</v>
      </c>
      <c r="C14" s="20" t="s">
        <v>48</v>
      </c>
      <c r="D14" s="20">
        <v>2022</v>
      </c>
      <c r="E14" s="21" t="s">
        <v>32</v>
      </c>
      <c r="F14" s="22">
        <v>0</v>
      </c>
      <c r="G14" s="23">
        <v>0</v>
      </c>
      <c r="H14" s="23">
        <v>125700</v>
      </c>
      <c r="I14" s="23">
        <v>126320</v>
      </c>
      <c r="J14" s="23">
        <v>0</v>
      </c>
      <c r="K14" s="24">
        <v>15800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267820</v>
      </c>
    </row>
    <row r="15" spans="1:22" x14ac:dyDescent="0.3">
      <c r="A15" s="19" t="s">
        <v>39</v>
      </c>
      <c r="B15" s="19" t="s">
        <v>49</v>
      </c>
      <c r="C15" s="20" t="s">
        <v>50</v>
      </c>
      <c r="D15" s="20">
        <v>2022</v>
      </c>
      <c r="E15" s="21" t="s">
        <v>32</v>
      </c>
      <c r="F15" s="22">
        <v>0</v>
      </c>
      <c r="G15" s="23">
        <v>0</v>
      </c>
      <c r="H15" s="23">
        <v>0</v>
      </c>
      <c r="I15" s="23">
        <v>23266</v>
      </c>
      <c r="J15" s="23">
        <v>0</v>
      </c>
      <c r="K15" s="24">
        <v>1200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24466</v>
      </c>
    </row>
    <row r="16" spans="1:22" x14ac:dyDescent="0.3">
      <c r="A16" s="19" t="s">
        <v>36</v>
      </c>
      <c r="B16" s="19" t="s">
        <v>51</v>
      </c>
      <c r="C16" s="20" t="s">
        <v>52</v>
      </c>
      <c r="D16" s="20">
        <v>2022</v>
      </c>
      <c r="E16" s="21" t="s">
        <v>53</v>
      </c>
      <c r="F16" s="22">
        <v>0</v>
      </c>
      <c r="G16" s="23">
        <v>0</v>
      </c>
      <c r="H16" s="23">
        <v>152908</v>
      </c>
      <c r="I16" s="23">
        <v>0</v>
      </c>
      <c r="J16" s="23">
        <v>0</v>
      </c>
      <c r="K16" s="24">
        <v>15123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168031</v>
      </c>
    </row>
    <row r="17" spans="1:22" x14ac:dyDescent="0.3">
      <c r="A17" s="19" t="s">
        <v>39</v>
      </c>
      <c r="B17" s="19" t="s">
        <v>54</v>
      </c>
      <c r="C17" s="20" t="s">
        <v>55</v>
      </c>
      <c r="D17" s="20">
        <v>2022</v>
      </c>
      <c r="E17" s="21" t="s">
        <v>32</v>
      </c>
      <c r="F17" s="22">
        <v>0</v>
      </c>
      <c r="G17" s="23">
        <v>130380</v>
      </c>
      <c r="H17" s="23">
        <v>73536</v>
      </c>
      <c r="I17" s="23">
        <v>0</v>
      </c>
      <c r="J17" s="23">
        <v>0</v>
      </c>
      <c r="K17" s="24">
        <v>13689</v>
      </c>
      <c r="L17" s="25" t="s">
        <v>66</v>
      </c>
      <c r="M17" s="26">
        <v>0</v>
      </c>
      <c r="N17" s="26">
        <v>0</v>
      </c>
      <c r="O17" s="26">
        <v>9</v>
      </c>
      <c r="P17" s="26">
        <v>3</v>
      </c>
      <c r="Q17" s="26">
        <v>2</v>
      </c>
      <c r="R17" s="26">
        <v>0</v>
      </c>
      <c r="S17" s="26">
        <v>0</v>
      </c>
      <c r="T17" s="26">
        <v>0</v>
      </c>
      <c r="U17" s="27">
        <f t="shared" si="0"/>
        <v>14</v>
      </c>
      <c r="V17" s="28">
        <f t="shared" si="1"/>
        <v>217605</v>
      </c>
    </row>
    <row r="18" spans="1:22" x14ac:dyDescent="0.3">
      <c r="A18" s="19" t="s">
        <v>56</v>
      </c>
      <c r="B18" s="19" t="s">
        <v>57</v>
      </c>
      <c r="C18" s="20" t="s">
        <v>58</v>
      </c>
      <c r="D18" s="20">
        <v>2022</v>
      </c>
      <c r="E18" s="21" t="s">
        <v>32</v>
      </c>
      <c r="F18" s="22">
        <v>0</v>
      </c>
      <c r="G18" s="23">
        <v>0</v>
      </c>
      <c r="H18" s="23">
        <v>74000</v>
      </c>
      <c r="I18" s="23">
        <v>108437</v>
      </c>
      <c r="J18" s="23">
        <v>0</v>
      </c>
      <c r="K18" s="24">
        <v>6560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188997</v>
      </c>
    </row>
    <row r="19" spans="1:22" x14ac:dyDescent="0.3">
      <c r="A19" s="19" t="s">
        <v>59</v>
      </c>
      <c r="B19" s="19" t="s">
        <v>60</v>
      </c>
      <c r="C19" s="20" t="s">
        <v>61</v>
      </c>
      <c r="D19" s="20">
        <v>2022</v>
      </c>
      <c r="E19" s="21" t="s">
        <v>32</v>
      </c>
      <c r="F19" s="22">
        <v>0</v>
      </c>
      <c r="G19" s="23">
        <v>0</v>
      </c>
      <c r="H19" s="23">
        <v>23338</v>
      </c>
      <c r="I19" s="23">
        <v>180414</v>
      </c>
      <c r="J19" s="23">
        <v>0</v>
      </c>
      <c r="K19" s="24">
        <v>13277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217029</v>
      </c>
    </row>
    <row r="20" spans="1:22" x14ac:dyDescent="0.3">
      <c r="A20" s="19" t="s">
        <v>39</v>
      </c>
      <c r="B20" s="19" t="s">
        <v>62</v>
      </c>
      <c r="C20" s="20" t="s">
        <v>63</v>
      </c>
      <c r="D20" s="20">
        <v>2022</v>
      </c>
      <c r="E20" s="21" t="s">
        <v>32</v>
      </c>
      <c r="F20" s="22">
        <v>0</v>
      </c>
      <c r="G20" s="23">
        <v>86592</v>
      </c>
      <c r="H20" s="23">
        <v>22444</v>
      </c>
      <c r="I20" s="23">
        <v>0</v>
      </c>
      <c r="J20" s="23">
        <v>0</v>
      </c>
      <c r="K20" s="24">
        <v>7319</v>
      </c>
      <c r="L20" s="25" t="s">
        <v>67</v>
      </c>
      <c r="M20" s="26">
        <v>0</v>
      </c>
      <c r="N20" s="26">
        <v>0</v>
      </c>
      <c r="O20" s="26">
        <v>7</v>
      </c>
      <c r="P20" s="26">
        <v>3</v>
      </c>
      <c r="Q20" s="26">
        <v>0</v>
      </c>
      <c r="R20" s="26">
        <v>0</v>
      </c>
      <c r="S20" s="26">
        <v>0</v>
      </c>
      <c r="T20" s="26">
        <v>0</v>
      </c>
      <c r="U20" s="27">
        <f t="shared" si="0"/>
        <v>10</v>
      </c>
      <c r="V20" s="28">
        <f t="shared" si="1"/>
        <v>116355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</sheetData>
  <autoFilter ref="A8:V8" xr:uid="{D41360CC-BD4A-430C-9A9E-8583F0077954}"/>
  <conditionalFormatting sqref="V9:V30">
    <cfRule type="cellIs" dxfId="3" priority="4" operator="lessThan">
      <formula>0</formula>
    </cfRule>
  </conditionalFormatting>
  <conditionalFormatting sqref="V9:V30">
    <cfRule type="expression" dxfId="2" priority="2">
      <formula>#REF!&lt;0</formula>
    </cfRule>
  </conditionalFormatting>
  <conditionalFormatting sqref="D9:D30">
    <cfRule type="expression" dxfId="1" priority="1">
      <formula>OR($D9&gt;2022,AND($D9&lt;2022,$D9&lt;&gt;""))</formula>
    </cfRule>
  </conditionalFormatting>
  <conditionalFormatting sqref="C9:C30">
    <cfRule type="expression" dxfId="0" priority="5">
      <formula>(#REF!&gt;1)</formula>
    </cfRule>
  </conditionalFormatting>
  <dataValidations count="3">
    <dataValidation type="list" allowBlank="1" showInputMessage="1" showErrorMessage="1" sqref="L9:L30" xr:uid="{C8E4C963-1A69-4009-A010-FFDC679A5567}">
      <formula1>"N/A, FMR, Actual Rent"</formula1>
    </dataValidation>
    <dataValidation type="list" allowBlank="1" showInputMessage="1" showErrorMessage="1" sqref="E9:E30" xr:uid="{69630109-D471-45C2-B33A-EEE37BF799C7}">
      <formula1>"PH, TH, Joint TH &amp; PH-RRH, HMIS, SSO, TRA, PRA, SRA, S+C/SRO"</formula1>
    </dataValidation>
    <dataValidation allowBlank="1" showErrorMessage="1" sqref="A8:V8" xr:uid="{A13C4C25-1255-4DCD-BB8D-D7863F5D8159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2021-03-06T21:42:58Z</dcterms:created>
  <dcterms:modified xsi:type="dcterms:W3CDTF">2021-05-20T14:00:33Z</dcterms:modified>
</cp:coreProperties>
</file>