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C93CC927-31FC-4CA5-9F30-DEBE85B0DAC0}" xr6:coauthVersionLast="46" xr6:coauthVersionMax="46" xr10:uidLastSave="{00000000-0000-0000-0000-000000000000}"/>
  <bookViews>
    <workbookView xWindow="-108" yWindow="-108" windowWidth="27288" windowHeight="17664" xr2:uid="{FBCFADFB-CAC1-4736-9C13-CA9642F78B1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<sst xmlns="http://schemas.openxmlformats.org/spreadsheetml/2006/main" count="64" uniqueCount="51">
  <si>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</si>
  <si>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</si>
  <si>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</si>
  <si>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</si>
  <si>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</si>
  <si>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</si>
  <si>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</si>
  <si>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</si>
  <si>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</si>
  <si>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</si>
  <si>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</si>
  <si>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</si>
  <si>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</si>
  <si>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</si>
  <si>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</si>
  <si>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</si>
  <si>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</si>
  <si>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</si>
  <si>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</si>
  <si>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</si>
  <si>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</si>
  <si>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</si>
  <si>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</si>
  <si>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</si>
  <si>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</si>
  <si>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</si>
  <si>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</si>
  <si>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</si>
  <si>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IL-503</t>
  </si>
  <si>
    <t>Champaign County Regional Planning Commission</t>
  </si>
  <si>
    <t>Shelter Plus Care I-2019</t>
  </si>
  <si>
    <t>IL0039L5T032013</t>
  </si>
  <si>
    <t>PH</t>
  </si>
  <si>
    <t/>
  </si>
  <si>
    <t>Chicago</t>
  </si>
  <si>
    <t>Champaign, Urbana, Rantoul/Champaign County CoC</t>
  </si>
  <si>
    <t>Champaign Co-Champaign County Regional Planning Commission</t>
  </si>
  <si>
    <t>HMIS-2019</t>
  </si>
  <si>
    <t>IL0526L5T032007</t>
  </si>
  <si>
    <t>Centralized Intake - 2019</t>
  </si>
  <si>
    <t>IL0618L5T032005</t>
  </si>
  <si>
    <t>SSO</t>
  </si>
  <si>
    <t>PSH-PD-2019</t>
  </si>
  <si>
    <t>IL1584L5T032003</t>
  </si>
  <si>
    <t>Shelter Plus Care III-2019</t>
  </si>
  <si>
    <t>IL1586L5T032003</t>
  </si>
  <si>
    <t>PSH- Individuals</t>
  </si>
  <si>
    <t>IL1681L5T032001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</si>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</sst>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06BF-18CF-4BE8-A2E4-CFE83F92FE43}">
  <sheetPr codeName="Sheet114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49</v>
      </c>
      <c r="B5" s="34">
        <f ca="1">SUM(OFFSET(V8,1,0,500,1))</f>
        <v>728694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313896</v>
      </c>
      <c r="H9" s="23">
        <v>0</v>
      </c>
      <c r="I9" s="23">
        <v>0</v>
      </c>
      <c r="J9" s="23">
        <v>0</v>
      </c>
      <c r="K9" s="24">
        <v>20147</v>
      </c>
      <c r="L9" s="25" t="s">
        <v>50</v>
      </c>
      <c r="M9" s="26">
        <v>0</v>
      </c>
      <c r="N9" s="26">
        <v>0</v>
      </c>
      <c r="O9" s="26">
        <v>26</v>
      </c>
      <c r="P9" s="26">
        <v>8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4" si="0">SUM(M9:T9)</f>
        <v>34</v>
      </c>
      <c r="V9" s="28">
        <f t="shared" ref="V9:V24" si="1">SUM(F9:K9)</f>
        <v>334043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30020</v>
      </c>
      <c r="K10" s="24">
        <v>2137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32157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41</v>
      </c>
      <c r="F11" s="22">
        <v>0</v>
      </c>
      <c r="G11" s="23">
        <v>0</v>
      </c>
      <c r="H11" s="23">
        <v>51953</v>
      </c>
      <c r="I11" s="23">
        <v>0</v>
      </c>
      <c r="J11" s="23">
        <v>0</v>
      </c>
      <c r="K11" s="24">
        <v>4737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56690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28152</v>
      </c>
      <c r="H12" s="23">
        <v>16000</v>
      </c>
      <c r="I12" s="23">
        <v>0</v>
      </c>
      <c r="J12" s="23">
        <v>2000</v>
      </c>
      <c r="K12" s="24">
        <v>4001</v>
      </c>
      <c r="L12" s="25" t="s">
        <v>50</v>
      </c>
      <c r="M12" s="26">
        <v>0</v>
      </c>
      <c r="N12" s="26">
        <v>0</v>
      </c>
      <c r="O12" s="26">
        <v>2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3</v>
      </c>
      <c r="V12" s="28">
        <f t="shared" si="1"/>
        <v>50153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39888</v>
      </c>
      <c r="H13" s="23">
        <v>0</v>
      </c>
      <c r="I13" s="23">
        <v>0</v>
      </c>
      <c r="J13" s="23">
        <v>0</v>
      </c>
      <c r="K13" s="24">
        <v>3679</v>
      </c>
      <c r="L13" s="25" t="s">
        <v>50</v>
      </c>
      <c r="M13" s="26">
        <v>0</v>
      </c>
      <c r="N13" s="26">
        <v>0</v>
      </c>
      <c r="O13" s="26">
        <v>0</v>
      </c>
      <c r="P13" s="26">
        <v>0</v>
      </c>
      <c r="Q13" s="26">
        <v>3</v>
      </c>
      <c r="R13" s="26">
        <v>0</v>
      </c>
      <c r="S13" s="26">
        <v>0</v>
      </c>
      <c r="T13" s="26">
        <v>0</v>
      </c>
      <c r="U13" s="27">
        <f t="shared" si="0"/>
        <v>3</v>
      </c>
      <c r="V13" s="28">
        <f t="shared" si="1"/>
        <v>43567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124152</v>
      </c>
      <c r="H14" s="23">
        <v>65976</v>
      </c>
      <c r="I14" s="23">
        <v>0</v>
      </c>
      <c r="J14" s="23">
        <v>3356</v>
      </c>
      <c r="K14" s="24">
        <v>18600</v>
      </c>
      <c r="L14" s="25" t="s">
        <v>50</v>
      </c>
      <c r="M14" s="26">
        <v>0</v>
      </c>
      <c r="N14" s="26">
        <v>0</v>
      </c>
      <c r="O14" s="26">
        <v>14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14</v>
      </c>
      <c r="V14" s="28">
        <f t="shared" si="1"/>
        <v>212084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4571B87F-F512-41BA-97A3-810636241E64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18370E43-9423-4AB4-8ED9-08B5B974982C}">
      <formula1>"N/A, FMR, Actual Rent"</formula1>
    </dataValidation>
    <dataValidation type="list" allowBlank="1" showInputMessage="1" showErrorMessage="1" sqref="E9:E24" xr:uid="{E797FA8E-545B-461C-830E-073454AB1512}">
      <formula1>"PH, TH, Joint TH &amp; PH-RRH, HMIS, SSO, TRA, PRA, SRA, S+C/SRO"</formula1>
    </dataValidation>
    <dataValidation allowBlank="1" showErrorMessage="1" sqref="A8:V8" xr:uid="{499D9A31-6968-4DDE-A2BD-A8184198B72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2021-03-06T21:42:59Z</dcterms:created>
  <dcterms:modified xsi:type="dcterms:W3CDTF">2021-05-20T14:00:32Z</dcterms:modified>
</cp:coreProperties>
</file>