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HI-500\"/>
    </mc:Choice>
  </mc:AlternateContent>
  <xr:revisionPtr revIDLastSave="0" documentId="13_ncr:1_{C1D5F7CF-00E9-401B-BDD6-330BA483C425}" xr6:coauthVersionLast="46" xr6:coauthVersionMax="46" xr10:uidLastSave="{00000000-0000-0000-0000-000000000000}"/>
  <bookViews>
    <workbookView xWindow="-108" yWindow="-108" windowWidth="27288" windowHeight="17664" xr2:uid="{CACD9346-9AF3-469E-B9CF-30DAFE0DD291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1" i="1" l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<sst xmlns="http://schemas.openxmlformats.org/spreadsheetml/2006/main" count="99" uniqueCount="69">
  <si>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</si>
  <si>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</si>
  <si>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</si>
  <si>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</si>
  <si>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</si>
  <si>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</si>
  <si>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</si>
  <si>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</si>
  <si>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</si>
  <si>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</si>
  <si>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</si>
  <si>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</si>
  <si>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</si>
  <si>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</si>
  <si>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</si>
  <si>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</si>
  <si>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</si>
  <si>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</si>
  <si>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</si>
  <si>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</si>
  <si>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</si>
  <si>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</si>
  <si>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</si>
  <si>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</si>
  <si>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</si>
  <si>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</si>
  <si>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</si>
  <si>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</si>
  <si>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HI-500</t>
  </si>
  <si>
    <t>Ka Mana O Na Helu</t>
  </si>
  <si>
    <t>HMIS $141,205 FY2019</t>
  </si>
  <si>
    <t>HI0003L9C002012</t>
  </si>
  <si>
    <t/>
  </si>
  <si>
    <t>Honolulu</t>
  </si>
  <si>
    <t>Hawaii Balance of State CoC</t>
  </si>
  <si>
    <t>Steadfast Housing Development Corporation</t>
  </si>
  <si>
    <t>Kaahele Group Home 2019</t>
  </si>
  <si>
    <t>HI0007L9C002013</t>
  </si>
  <si>
    <t>PH</t>
  </si>
  <si>
    <t>Kaulana Group Home 2019</t>
  </si>
  <si>
    <t>HI0008L9C002013</t>
  </si>
  <si>
    <t>Hope Services Hawaii, Inc.</t>
  </si>
  <si>
    <t>Kukui FY2019</t>
  </si>
  <si>
    <t>HI0010L9C002013</t>
  </si>
  <si>
    <t>Kulalani Group Home 2019</t>
  </si>
  <si>
    <t>HI0011L9C002013</t>
  </si>
  <si>
    <t>Eha 2019</t>
  </si>
  <si>
    <t>HI0039L9C002012</t>
  </si>
  <si>
    <t>Family LIfe Center, Inc.</t>
  </si>
  <si>
    <t>FLC Ohana One FY2019</t>
  </si>
  <si>
    <t>HI0044L9C002006</t>
  </si>
  <si>
    <t xml:space="preserve">Hawaii Island Home for Recovery, Inc. </t>
  </si>
  <si>
    <t>Consolidated HIHR PH 1 FY2019</t>
  </si>
  <si>
    <t>HI0059L9C002009</t>
  </si>
  <si>
    <t>HOPE Rapid Re-housing Project FY2019</t>
  </si>
  <si>
    <t>HI0079L9C002004</t>
  </si>
  <si>
    <t xml:space="preserve">Hawaii Rise Foundation </t>
  </si>
  <si>
    <t>Ulu Wini DV Assistance FY2019</t>
  </si>
  <si>
    <t>HI0098D9C002002</t>
  </si>
  <si>
    <t>Joint TH &amp; PH-RRH</t>
  </si>
  <si>
    <t>FLC Family PSH FY2019</t>
  </si>
  <si>
    <t>HI0099L9C002002</t>
  </si>
  <si>
    <t>New HMIS $31,638 FY2019</t>
  </si>
  <si>
    <t>HI0104L9C002001</t>
  </si>
  <si>
    <t>2019 PH Kauai - Reallocation</t>
  </si>
  <si>
    <t>HI0113L9C002001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</si>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</sst>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89B20-F37C-4B63-A652-ADC9546ECBD6}">
  <sheetPr codeName="Sheet104">
    <pageSetUpPr fitToPage="1"/>
  </sheetPr>
  <dimension ref="A1:V3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66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67</v>
      </c>
      <c r="B5" s="34">
        <f ca="1">SUM(OFFSET(V8,1,0,500,1))</f>
        <v>2804168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138114</v>
      </c>
      <c r="K9" s="24">
        <v>3091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31" si="0">SUM(M9:T9)</f>
        <v>0</v>
      </c>
      <c r="V9" s="28">
        <f t="shared" ref="V9:V31" si="1">SUM(F9:K9)</f>
        <v>141205</v>
      </c>
    </row>
    <row r="10" spans="1:22" x14ac:dyDescent="0.3">
      <c r="A10" s="19" t="s">
        <v>35</v>
      </c>
      <c r="B10" s="19" t="s">
        <v>36</v>
      </c>
      <c r="C10" s="20" t="s">
        <v>37</v>
      </c>
      <c r="D10" s="20">
        <v>2022</v>
      </c>
      <c r="E10" s="21" t="s">
        <v>38</v>
      </c>
      <c r="F10" s="22">
        <v>0</v>
      </c>
      <c r="G10" s="23">
        <v>0</v>
      </c>
      <c r="H10" s="23">
        <v>0</v>
      </c>
      <c r="I10" s="23">
        <v>29746</v>
      </c>
      <c r="J10" s="23">
        <v>0</v>
      </c>
      <c r="K10" s="24">
        <v>200</v>
      </c>
      <c r="L10" s="25" t="s">
        <v>32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29946</v>
      </c>
    </row>
    <row r="11" spans="1:22" x14ac:dyDescent="0.3">
      <c r="A11" s="19" t="s">
        <v>35</v>
      </c>
      <c r="B11" s="19" t="s">
        <v>39</v>
      </c>
      <c r="C11" s="20" t="s">
        <v>40</v>
      </c>
      <c r="D11" s="20">
        <v>2022</v>
      </c>
      <c r="E11" s="21" t="s">
        <v>38</v>
      </c>
      <c r="F11" s="22">
        <v>0</v>
      </c>
      <c r="G11" s="23">
        <v>0</v>
      </c>
      <c r="H11" s="23">
        <v>0</v>
      </c>
      <c r="I11" s="23">
        <v>45561</v>
      </c>
      <c r="J11" s="23">
        <v>0</v>
      </c>
      <c r="K11" s="24">
        <v>1567</v>
      </c>
      <c r="L11" s="25" t="s">
        <v>32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47128</v>
      </c>
    </row>
    <row r="12" spans="1:22" x14ac:dyDescent="0.3">
      <c r="A12" s="19" t="s">
        <v>41</v>
      </c>
      <c r="B12" s="19" t="s">
        <v>42</v>
      </c>
      <c r="C12" s="20" t="s">
        <v>43</v>
      </c>
      <c r="D12" s="20">
        <v>2022</v>
      </c>
      <c r="E12" s="21" t="s">
        <v>38</v>
      </c>
      <c r="F12" s="22">
        <v>0</v>
      </c>
      <c r="G12" s="23">
        <v>540936</v>
      </c>
      <c r="H12" s="23">
        <v>0</v>
      </c>
      <c r="I12" s="23">
        <v>0</v>
      </c>
      <c r="J12" s="23">
        <v>0</v>
      </c>
      <c r="K12" s="24">
        <v>29413</v>
      </c>
      <c r="L12" s="25" t="s">
        <v>68</v>
      </c>
      <c r="M12" s="26">
        <v>0</v>
      </c>
      <c r="N12" s="26">
        <v>35</v>
      </c>
      <c r="O12" s="26">
        <v>7</v>
      </c>
      <c r="P12" s="26">
        <v>1</v>
      </c>
      <c r="Q12" s="26">
        <v>1</v>
      </c>
      <c r="R12" s="26">
        <v>0</v>
      </c>
      <c r="S12" s="26">
        <v>0</v>
      </c>
      <c r="T12" s="26">
        <v>0</v>
      </c>
      <c r="U12" s="27">
        <f t="shared" si="0"/>
        <v>44</v>
      </c>
      <c r="V12" s="28">
        <f t="shared" si="1"/>
        <v>570349</v>
      </c>
    </row>
    <row r="13" spans="1:22" x14ac:dyDescent="0.3">
      <c r="A13" s="19" t="s">
        <v>35</v>
      </c>
      <c r="B13" s="19" t="s">
        <v>44</v>
      </c>
      <c r="C13" s="20" t="s">
        <v>45</v>
      </c>
      <c r="D13" s="20">
        <v>2022</v>
      </c>
      <c r="E13" s="21" t="s">
        <v>38</v>
      </c>
      <c r="F13" s="22">
        <v>0</v>
      </c>
      <c r="G13" s="23">
        <v>0</v>
      </c>
      <c r="H13" s="23">
        <v>0</v>
      </c>
      <c r="I13" s="23">
        <v>49707</v>
      </c>
      <c r="J13" s="23">
        <v>0</v>
      </c>
      <c r="K13" s="24">
        <v>200</v>
      </c>
      <c r="L13" s="25" t="s">
        <v>32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49907</v>
      </c>
    </row>
    <row r="14" spans="1:22" x14ac:dyDescent="0.3">
      <c r="A14" s="19" t="s">
        <v>35</v>
      </c>
      <c r="B14" s="19" t="s">
        <v>46</v>
      </c>
      <c r="C14" s="20" t="s">
        <v>47</v>
      </c>
      <c r="D14" s="20">
        <v>2022</v>
      </c>
      <c r="E14" s="21" t="s">
        <v>38</v>
      </c>
      <c r="F14" s="22">
        <v>0</v>
      </c>
      <c r="G14" s="23">
        <v>422400</v>
      </c>
      <c r="H14" s="23">
        <v>0</v>
      </c>
      <c r="I14" s="23">
        <v>0</v>
      </c>
      <c r="J14" s="23">
        <v>0</v>
      </c>
      <c r="K14" s="24">
        <v>16123</v>
      </c>
      <c r="L14" s="25" t="s">
        <v>68</v>
      </c>
      <c r="M14" s="26">
        <v>0</v>
      </c>
      <c r="N14" s="26">
        <v>0</v>
      </c>
      <c r="O14" s="26">
        <v>25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25</v>
      </c>
      <c r="V14" s="28">
        <f t="shared" si="1"/>
        <v>438523</v>
      </c>
    </row>
    <row r="15" spans="1:22" x14ac:dyDescent="0.3">
      <c r="A15" s="19" t="s">
        <v>48</v>
      </c>
      <c r="B15" s="19" t="s">
        <v>49</v>
      </c>
      <c r="C15" s="20" t="s">
        <v>50</v>
      </c>
      <c r="D15" s="20">
        <v>2022</v>
      </c>
      <c r="E15" s="21" t="s">
        <v>38</v>
      </c>
      <c r="F15" s="22">
        <v>0</v>
      </c>
      <c r="G15" s="23">
        <v>568968</v>
      </c>
      <c r="H15" s="23">
        <v>0</v>
      </c>
      <c r="I15" s="23">
        <v>0</v>
      </c>
      <c r="J15" s="23">
        <v>8866</v>
      </c>
      <c r="K15" s="24">
        <v>15159</v>
      </c>
      <c r="L15" s="25" t="s">
        <v>68</v>
      </c>
      <c r="M15" s="26">
        <v>0</v>
      </c>
      <c r="N15" s="26">
        <v>10</v>
      </c>
      <c r="O15" s="26">
        <v>18</v>
      </c>
      <c r="P15" s="26">
        <v>5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33</v>
      </c>
      <c r="V15" s="28">
        <f t="shared" si="1"/>
        <v>592993</v>
      </c>
    </row>
    <row r="16" spans="1:22" x14ac:dyDescent="0.3">
      <c r="A16" s="19" t="s">
        <v>51</v>
      </c>
      <c r="B16" s="19" t="s">
        <v>52</v>
      </c>
      <c r="C16" s="20" t="s">
        <v>53</v>
      </c>
      <c r="D16" s="20">
        <v>2022</v>
      </c>
      <c r="E16" s="21" t="s">
        <v>38</v>
      </c>
      <c r="F16" s="22">
        <v>95490</v>
      </c>
      <c r="G16" s="23">
        <v>0</v>
      </c>
      <c r="H16" s="23">
        <v>0</v>
      </c>
      <c r="I16" s="23">
        <v>240470</v>
      </c>
      <c r="J16" s="23">
        <v>0</v>
      </c>
      <c r="K16" s="24">
        <v>9900</v>
      </c>
      <c r="L16" s="25" t="s">
        <v>32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345860</v>
      </c>
    </row>
    <row r="17" spans="1:22" x14ac:dyDescent="0.3">
      <c r="A17" s="19" t="s">
        <v>41</v>
      </c>
      <c r="B17" s="19" t="s">
        <v>54</v>
      </c>
      <c r="C17" s="20" t="s">
        <v>55</v>
      </c>
      <c r="D17" s="20">
        <v>2022</v>
      </c>
      <c r="E17" s="21" t="s">
        <v>38</v>
      </c>
      <c r="F17" s="22">
        <v>0</v>
      </c>
      <c r="G17" s="23">
        <v>64512</v>
      </c>
      <c r="H17" s="23">
        <v>13986</v>
      </c>
      <c r="I17" s="23">
        <v>0</v>
      </c>
      <c r="J17" s="23">
        <v>0</v>
      </c>
      <c r="K17" s="24">
        <v>0</v>
      </c>
      <c r="L17" s="25" t="s">
        <v>68</v>
      </c>
      <c r="M17" s="26">
        <v>0</v>
      </c>
      <c r="N17" s="26">
        <v>1</v>
      </c>
      <c r="O17" s="26">
        <v>0</v>
      </c>
      <c r="P17" s="26">
        <v>3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4</v>
      </c>
      <c r="V17" s="28">
        <f t="shared" si="1"/>
        <v>78498</v>
      </c>
    </row>
    <row r="18" spans="1:22" x14ac:dyDescent="0.3">
      <c r="A18" s="19" t="s">
        <v>56</v>
      </c>
      <c r="B18" s="19" t="s">
        <v>57</v>
      </c>
      <c r="C18" s="20" t="s">
        <v>58</v>
      </c>
      <c r="D18" s="20">
        <v>2022</v>
      </c>
      <c r="E18" s="21" t="s">
        <v>59</v>
      </c>
      <c r="F18" s="22">
        <v>0</v>
      </c>
      <c r="G18" s="23">
        <v>88140</v>
      </c>
      <c r="H18" s="23">
        <v>53420</v>
      </c>
      <c r="I18" s="23">
        <v>0</v>
      </c>
      <c r="J18" s="23">
        <v>0</v>
      </c>
      <c r="K18" s="24">
        <v>10981</v>
      </c>
      <c r="L18" s="25" t="s">
        <v>68</v>
      </c>
      <c r="M18" s="26">
        <v>0</v>
      </c>
      <c r="N18" s="26">
        <v>0</v>
      </c>
      <c r="O18" s="26">
        <v>0</v>
      </c>
      <c r="P18" s="26">
        <v>5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5</v>
      </c>
      <c r="V18" s="28">
        <f t="shared" si="1"/>
        <v>152541</v>
      </c>
    </row>
    <row r="19" spans="1:22" x14ac:dyDescent="0.3">
      <c r="A19" s="19" t="s">
        <v>48</v>
      </c>
      <c r="B19" s="19" t="s">
        <v>60</v>
      </c>
      <c r="C19" s="20" t="s">
        <v>61</v>
      </c>
      <c r="D19" s="20">
        <v>2022</v>
      </c>
      <c r="E19" s="21" t="s">
        <v>38</v>
      </c>
      <c r="F19" s="22">
        <v>0</v>
      </c>
      <c r="G19" s="23">
        <v>148848</v>
      </c>
      <c r="H19" s="23">
        <v>6443</v>
      </c>
      <c r="I19" s="23">
        <v>0</v>
      </c>
      <c r="J19" s="23">
        <v>0</v>
      </c>
      <c r="K19" s="24">
        <v>2782</v>
      </c>
      <c r="L19" s="25" t="s">
        <v>68</v>
      </c>
      <c r="M19" s="26">
        <v>0</v>
      </c>
      <c r="N19" s="26">
        <v>0</v>
      </c>
      <c r="O19" s="26">
        <v>0</v>
      </c>
      <c r="P19" s="26">
        <v>7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7</v>
      </c>
      <c r="V19" s="28">
        <f t="shared" si="1"/>
        <v>158073</v>
      </c>
    </row>
    <row r="20" spans="1:22" x14ac:dyDescent="0.3">
      <c r="A20" s="19" t="s">
        <v>29</v>
      </c>
      <c r="B20" s="19" t="s">
        <v>62</v>
      </c>
      <c r="C20" s="20" t="s">
        <v>63</v>
      </c>
      <c r="D20" s="20">
        <v>2022</v>
      </c>
      <c r="E20" s="21" t="s">
        <v>15</v>
      </c>
      <c r="F20" s="22">
        <v>0</v>
      </c>
      <c r="G20" s="23">
        <v>0</v>
      </c>
      <c r="H20" s="23">
        <v>0</v>
      </c>
      <c r="I20" s="23">
        <v>0</v>
      </c>
      <c r="J20" s="23">
        <v>31638</v>
      </c>
      <c r="K20" s="24">
        <v>0</v>
      </c>
      <c r="L20" s="25" t="s">
        <v>32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31638</v>
      </c>
    </row>
    <row r="21" spans="1:22" x14ac:dyDescent="0.3">
      <c r="A21" s="19" t="s">
        <v>35</v>
      </c>
      <c r="B21" s="19" t="s">
        <v>64</v>
      </c>
      <c r="C21" s="20" t="s">
        <v>65</v>
      </c>
      <c r="D21" s="20">
        <v>2022</v>
      </c>
      <c r="E21" s="21" t="s">
        <v>38</v>
      </c>
      <c r="F21" s="22">
        <v>0</v>
      </c>
      <c r="G21" s="23">
        <v>164052</v>
      </c>
      <c r="H21" s="23">
        <v>0</v>
      </c>
      <c r="I21" s="23">
        <v>0</v>
      </c>
      <c r="J21" s="23">
        <v>0</v>
      </c>
      <c r="K21" s="24">
        <v>3455</v>
      </c>
      <c r="L21" s="25" t="s">
        <v>68</v>
      </c>
      <c r="M21" s="26">
        <v>0</v>
      </c>
      <c r="N21" s="26">
        <v>0</v>
      </c>
      <c r="O21" s="26">
        <v>9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7">
        <f t="shared" si="0"/>
        <v>9</v>
      </c>
      <c r="V21" s="28">
        <f t="shared" si="1"/>
        <v>167507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</sheetData>
  <autoFilter ref="A8:V8" xr:uid="{4B8C616A-A3F9-4592-9598-DB572DEFEA6A}"/>
  <conditionalFormatting sqref="V9:V31">
    <cfRule type="cellIs" dxfId="3" priority="4" operator="lessThan">
      <formula>0</formula>
    </cfRule>
  </conditionalFormatting>
  <conditionalFormatting sqref="V9:V31">
    <cfRule type="expression" dxfId="2" priority="2">
      <formula>#REF!&lt;0</formula>
    </cfRule>
  </conditionalFormatting>
  <conditionalFormatting sqref="D9:D31">
    <cfRule type="expression" dxfId="1" priority="1">
      <formula>OR($D9&gt;2022,AND($D9&lt;2022,$D9&lt;&gt;""))</formula>
    </cfRule>
  </conditionalFormatting>
  <conditionalFormatting sqref="C9:C31">
    <cfRule type="expression" dxfId="0" priority="5">
      <formula>(#REF!&gt;1)</formula>
    </cfRule>
  </conditionalFormatting>
  <dataValidations count="3">
    <dataValidation type="list" allowBlank="1" showInputMessage="1" showErrorMessage="1" sqref="L9:L31" xr:uid="{E3DBA3F3-C735-4854-AEA3-D91DEB167324}">
      <formula1>"N/A, FMR, Actual Rent"</formula1>
    </dataValidation>
    <dataValidation type="list" allowBlank="1" showInputMessage="1" showErrorMessage="1" sqref="E9:E31" xr:uid="{87FF6C27-E980-49BB-9CD2-418EE54245B8}">
      <formula1>"PH, TH, Joint TH &amp; PH-RRH, HMIS, SSO, TRA, PRA, SRA, S+C/SRO"</formula1>
    </dataValidation>
    <dataValidation allowBlank="1" showErrorMessage="1" sqref="A8:V8" xr:uid="{33E43DEB-357D-4E2A-9B66-DDC7444B9040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2021-03-06T21:43:05Z</dcterms:created>
  <dcterms:modified xsi:type="dcterms:W3CDTF">2021-05-20T14:00:29Z</dcterms:modified>
</cp:coreProperties>
</file>