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GA-500\"/>
    </mc:Choice>
  </mc:AlternateContent>
  <xr:revisionPtr revIDLastSave="0" documentId="13_ncr:1_{A5AF4D23-D529-4233-98D7-312D7FAD43F0}" xr6:coauthVersionLast="46" xr6:coauthVersionMax="46" xr10:uidLastSave="{00000000-0000-0000-0000-000000000000}"/>
  <bookViews>
    <workbookView xWindow="-108" yWindow="-108" windowWidth="27288" windowHeight="17664" xr2:uid="{8D209681-44A7-46D8-8D4F-E101BCB93ED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<sst xmlns="http://schemas.openxmlformats.org/spreadsheetml/2006/main" count="74" uniqueCount="60">
  <si>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</si>
  <si>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</si>
  <si>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</si>
  <si>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</si>
  <si>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</si>
  <si>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</si>
  <si>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</si>
  <si>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</si>
  <si>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</si>
  <si>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</si>
  <si>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</si>
  <si>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</si>
  <si>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</si>
  <si>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</si>
  <si>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</si>
  <si>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</si>
  <si>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</si>
  <si>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</si>
  <si>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</si>
  <si>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</si>
  <si>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</si>
  <si>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</si>
  <si>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</si>
  <si>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</si>
  <si>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</si>
  <si>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</si>
  <si>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</si>
  <si>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</si>
  <si>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GA-505</t>
  </si>
  <si>
    <t>Georgia Housing and Finance Authority</t>
  </si>
  <si>
    <t>New Horizons CSB S+CR</t>
  </si>
  <si>
    <t>GA0105L4B052013</t>
  </si>
  <si>
    <t>PH</t>
  </si>
  <si>
    <t/>
  </si>
  <si>
    <t>Atlanta</t>
  </si>
  <si>
    <t>Columbus-Muscogee CoC</t>
  </si>
  <si>
    <t>United Way of the Chattahoochee Valley</t>
  </si>
  <si>
    <t>House of TIME, Inc.</t>
  </si>
  <si>
    <t>The House of TIME</t>
  </si>
  <si>
    <t>GA0106L4B052013</t>
  </si>
  <si>
    <t>TH</t>
  </si>
  <si>
    <t>Open Door Community House, Inc.</t>
  </si>
  <si>
    <t>Welcome Home</t>
  </si>
  <si>
    <t>GA0305L4B052005</t>
  </si>
  <si>
    <t>Homeless to  a Home, Family Matters</t>
  </si>
  <si>
    <t>GA0342L4B052004</t>
  </si>
  <si>
    <t>Columbus Alliance for Battered Women, Inc. d/b/a Hope Harbour</t>
  </si>
  <si>
    <t>Hope Harbour - DV Rapid Rehousing Project</t>
  </si>
  <si>
    <t>GA0377L4B052001</t>
  </si>
  <si>
    <t>Hope Harbour - DV Rapid Rehousing Project 2</t>
  </si>
  <si>
    <t>GA0394D4B052001</t>
  </si>
  <si>
    <t>Moving Home</t>
  </si>
  <si>
    <t>GA0395L4B052001</t>
  </si>
  <si>
    <t>Joint TH &amp; PH-RRH</t>
  </si>
  <si>
    <t>United Way of the Chattachoochee Valley</t>
  </si>
  <si>
    <t>Homeless Management Information System</t>
  </si>
  <si>
    <t>GA0404L4B052001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</si>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</sst>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905A6-CA78-46BD-86C8-9E4EF430ACE9}">
  <sheetPr codeName="Sheet99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58</v>
      </c>
      <c r="B5" s="34">
        <f ca="1">SUM(OFFSET(V8,1,0,500,1))</f>
        <v>1668399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306744</v>
      </c>
      <c r="H9" s="23">
        <v>0</v>
      </c>
      <c r="I9" s="23">
        <v>0</v>
      </c>
      <c r="J9" s="23">
        <v>0</v>
      </c>
      <c r="K9" s="24">
        <v>17111</v>
      </c>
      <c r="L9" s="25" t="s">
        <v>59</v>
      </c>
      <c r="M9" s="26">
        <v>0</v>
      </c>
      <c r="N9" s="26">
        <v>0</v>
      </c>
      <c r="O9" s="26">
        <v>2</v>
      </c>
      <c r="P9" s="26">
        <v>29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6" si="0">SUM(M9:T9)</f>
        <v>31</v>
      </c>
      <c r="V9" s="28">
        <f t="shared" ref="V9:V26" si="1">SUM(F9:K9)</f>
        <v>323855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57600</v>
      </c>
      <c r="G10" s="23">
        <v>0</v>
      </c>
      <c r="H10" s="23">
        <v>154623</v>
      </c>
      <c r="I10" s="23">
        <v>12779</v>
      </c>
      <c r="J10" s="23">
        <v>0</v>
      </c>
      <c r="K10" s="24">
        <v>10760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235762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32</v>
      </c>
      <c r="F11" s="22">
        <v>0</v>
      </c>
      <c r="G11" s="23">
        <v>124980</v>
      </c>
      <c r="H11" s="23">
        <v>115069</v>
      </c>
      <c r="I11" s="23">
        <v>0</v>
      </c>
      <c r="J11" s="23">
        <v>0</v>
      </c>
      <c r="K11" s="24">
        <v>8500</v>
      </c>
      <c r="L11" s="25" t="s">
        <v>59</v>
      </c>
      <c r="M11" s="26">
        <v>0</v>
      </c>
      <c r="N11" s="26">
        <v>0</v>
      </c>
      <c r="O11" s="26">
        <v>2</v>
      </c>
      <c r="P11" s="26">
        <v>1</v>
      </c>
      <c r="Q11" s="26">
        <v>6</v>
      </c>
      <c r="R11" s="26">
        <v>1</v>
      </c>
      <c r="S11" s="26">
        <v>0</v>
      </c>
      <c r="T11" s="26">
        <v>0</v>
      </c>
      <c r="U11" s="27">
        <f t="shared" si="0"/>
        <v>10</v>
      </c>
      <c r="V11" s="28">
        <f t="shared" si="1"/>
        <v>248549</v>
      </c>
    </row>
    <row r="12" spans="1:22" x14ac:dyDescent="0.3">
      <c r="A12" s="19" t="s">
        <v>37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195646</v>
      </c>
      <c r="G12" s="23">
        <v>0</v>
      </c>
      <c r="H12" s="23">
        <v>118058</v>
      </c>
      <c r="I12" s="23">
        <v>40215</v>
      </c>
      <c r="J12" s="23">
        <v>0</v>
      </c>
      <c r="K12" s="24">
        <v>7247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361166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105996</v>
      </c>
      <c r="H13" s="23">
        <v>7431</v>
      </c>
      <c r="I13" s="23">
        <v>0</v>
      </c>
      <c r="J13" s="23">
        <v>0</v>
      </c>
      <c r="K13" s="24">
        <v>0</v>
      </c>
      <c r="L13" s="25" t="s">
        <v>59</v>
      </c>
      <c r="M13" s="26">
        <v>0</v>
      </c>
      <c r="N13" s="26">
        <v>0</v>
      </c>
      <c r="O13" s="26">
        <v>3</v>
      </c>
      <c r="P13" s="26">
        <v>4</v>
      </c>
      <c r="Q13" s="26">
        <v>3</v>
      </c>
      <c r="R13" s="26">
        <v>0</v>
      </c>
      <c r="S13" s="26">
        <v>0</v>
      </c>
      <c r="T13" s="26">
        <v>0</v>
      </c>
      <c r="U13" s="27">
        <f t="shared" si="0"/>
        <v>10</v>
      </c>
      <c r="V13" s="28">
        <f t="shared" si="1"/>
        <v>113427</v>
      </c>
    </row>
    <row r="14" spans="1:22" x14ac:dyDescent="0.3">
      <c r="A14" s="19" t="s">
        <v>46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123204</v>
      </c>
      <c r="H14" s="23">
        <v>4220</v>
      </c>
      <c r="I14" s="23">
        <v>0</v>
      </c>
      <c r="J14" s="23">
        <v>0</v>
      </c>
      <c r="K14" s="24">
        <v>0</v>
      </c>
      <c r="L14" s="25" t="s">
        <v>59</v>
      </c>
      <c r="M14" s="26">
        <v>0</v>
      </c>
      <c r="N14" s="26">
        <v>0</v>
      </c>
      <c r="O14" s="26">
        <v>5</v>
      </c>
      <c r="P14" s="26">
        <v>4</v>
      </c>
      <c r="Q14" s="26">
        <v>3</v>
      </c>
      <c r="R14" s="26">
        <v>0</v>
      </c>
      <c r="S14" s="26">
        <v>0</v>
      </c>
      <c r="T14" s="26">
        <v>0</v>
      </c>
      <c r="U14" s="27">
        <f t="shared" si="0"/>
        <v>12</v>
      </c>
      <c r="V14" s="28">
        <f t="shared" si="1"/>
        <v>127424</v>
      </c>
    </row>
    <row r="15" spans="1:22" x14ac:dyDescent="0.3">
      <c r="A15" s="19" t="s">
        <v>37</v>
      </c>
      <c r="B15" s="19" t="s">
        <v>51</v>
      </c>
      <c r="C15" s="20" t="s">
        <v>52</v>
      </c>
      <c r="D15" s="20">
        <v>2022</v>
      </c>
      <c r="E15" s="21" t="s">
        <v>53</v>
      </c>
      <c r="F15" s="22">
        <v>0</v>
      </c>
      <c r="G15" s="23">
        <v>108492</v>
      </c>
      <c r="H15" s="23">
        <v>39105</v>
      </c>
      <c r="I15" s="23">
        <v>0</v>
      </c>
      <c r="J15" s="23">
        <v>0</v>
      </c>
      <c r="K15" s="24">
        <v>7642</v>
      </c>
      <c r="L15" s="25" t="s">
        <v>59</v>
      </c>
      <c r="M15" s="26">
        <v>0</v>
      </c>
      <c r="N15" s="26">
        <v>0</v>
      </c>
      <c r="O15" s="26">
        <v>4</v>
      </c>
      <c r="P15" s="26">
        <v>3</v>
      </c>
      <c r="Q15" s="26">
        <v>2</v>
      </c>
      <c r="R15" s="26">
        <v>1</v>
      </c>
      <c r="S15" s="26">
        <v>0</v>
      </c>
      <c r="T15" s="26">
        <v>0</v>
      </c>
      <c r="U15" s="27">
        <f t="shared" si="0"/>
        <v>10</v>
      </c>
      <c r="V15" s="28">
        <f t="shared" si="1"/>
        <v>155239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15</v>
      </c>
      <c r="F16" s="22">
        <v>0</v>
      </c>
      <c r="G16" s="23">
        <v>0</v>
      </c>
      <c r="H16" s="23">
        <v>0</v>
      </c>
      <c r="I16" s="23">
        <v>0</v>
      </c>
      <c r="J16" s="23">
        <v>102977</v>
      </c>
      <c r="K16" s="24">
        <v>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102977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</sheetData>
  <autoFilter ref="A8:V8" xr:uid="{0356C9AD-C4EE-4B5A-BAE5-4860F3D66832}"/>
  <conditionalFormatting sqref="V9:V26">
    <cfRule type="cellIs" dxfId="3" priority="4" operator="lessThan">
      <formula>0</formula>
    </cfRule>
  </conditionalFormatting>
  <conditionalFormatting sqref="V9:V26">
    <cfRule type="expression" dxfId="2" priority="2">
      <formula>#REF!&lt;0</formula>
    </cfRule>
  </conditionalFormatting>
  <conditionalFormatting sqref="D9:D26">
    <cfRule type="expression" dxfId="1" priority="1">
      <formula>OR($D9&gt;2022,AND($D9&lt;2022,$D9&lt;&gt;""))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708440E8-B78C-4329-A147-43935CEA9994}">
      <formula1>"N/A, FMR, Actual Rent"</formula1>
    </dataValidation>
    <dataValidation type="list" allowBlank="1" showInputMessage="1" showErrorMessage="1" sqref="E9:E26" xr:uid="{238C7FEA-7A71-435F-BE28-20778294114C}">
      <formula1>"PH, TH, Joint TH &amp; PH-RRH, HMIS, SSO, TRA, PRA, SRA, S+C/SRO"</formula1>
    </dataValidation>
    <dataValidation allowBlank="1" showErrorMessage="1" sqref="A8:V8" xr:uid="{1B4C3951-A56C-43FE-9CDB-AF3E9AAD663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2021-03-06T21:43:07Z</dcterms:created>
  <dcterms:modified xsi:type="dcterms:W3CDTF">2021-05-20T14:00:28Z</dcterms:modified>
</cp:coreProperties>
</file>