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O-500\"/>
    </mc:Choice>
  </mc:AlternateContent>
  <xr:revisionPtr revIDLastSave="0" documentId="13_ncr:1_{54EE0851-A675-4F7E-90CE-2D83ABAC439B}" xr6:coauthVersionLast="46" xr6:coauthVersionMax="46" xr10:uidLastSave="{00000000-0000-0000-0000-000000000000}"/>
  <bookViews>
    <workbookView xWindow="-108" yWindow="-108" windowWidth="27288" windowHeight="17664" xr2:uid="{C90A7633-86E1-427B-BAF9-4C9DECBFEAE8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<sst xmlns="http://schemas.openxmlformats.org/spreadsheetml/2006/main" count="64" uniqueCount="55">
  <si>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</si>
  <si>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</si>
  <si>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</si>
  <si>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</si>
  <si>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</si>
  <si>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</si>
  <si>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</si>
  <si>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</si>
  <si>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</si>
  <si>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</si>
  <si>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</si>
  <si>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</si>
  <si>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</si>
  <si>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</si>
  <si>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</si>
  <si>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</si>
  <si>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</si>
  <si>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</si>
  <si>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</si>
  <si>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</si>
  <si>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</si>
  <si>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</si>
  <si>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</si>
  <si>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</si>
  <si>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</si>
  <si>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</si>
  <si>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</si>
  <si>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</si>
  <si>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CO-505</t>
  </si>
  <si>
    <t>North Range Behavioral Health</t>
  </si>
  <si>
    <t>Harmony Way Permanent Housing Project</t>
  </si>
  <si>
    <t>CO0008L8T052013</t>
  </si>
  <si>
    <t>PH</t>
  </si>
  <si>
    <t/>
  </si>
  <si>
    <t>Denver</t>
  </si>
  <si>
    <t>Fort Collins, Greeley, Loveland/Larimer, Weld Counties CoC</t>
  </si>
  <si>
    <t>United Way of Weld County</t>
  </si>
  <si>
    <t>Alternatives to Violence, Inc</t>
  </si>
  <si>
    <t>Northern Front Range Rapid Rehousing Program</t>
  </si>
  <si>
    <t>CO0014L8T052013</t>
  </si>
  <si>
    <t>Greeley Center for Independence, Inc.</t>
  </si>
  <si>
    <t>Stephens Brain Injury Campus</t>
  </si>
  <si>
    <t>CO0019L8T052013</t>
  </si>
  <si>
    <t>SummitStone Health Partners (formerly Touchstone Health Partners and Larimer Center for Mental Health)</t>
  </si>
  <si>
    <t>Permanent Supportive Housing in Loveland FY 2019</t>
  </si>
  <si>
    <t>CO0022L8T052013</t>
  </si>
  <si>
    <t>Fort Collins Housing Authority</t>
  </si>
  <si>
    <t>Redtail Ponds Renewal Project Application FY2019</t>
  </si>
  <si>
    <t>CO0107L8T052007</t>
  </si>
  <si>
    <t>Divison of Housing</t>
  </si>
  <si>
    <t>DOH - Norther Colorado PSH FY2019</t>
  </si>
  <si>
    <t>CO0171L8T052012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</si>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</sst>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0E1A-CABD-49A3-B980-D09565AF63F5}">
  <sheetPr codeName="Sheet62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52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53</v>
      </c>
      <c r="B5" s="34">
        <f ca="1">SUM(OFFSET(V8,1,0,500,1))</f>
        <v>1187213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0</v>
      </c>
      <c r="I9" s="23">
        <v>138435</v>
      </c>
      <c r="J9" s="23">
        <v>0</v>
      </c>
      <c r="K9" s="24">
        <v>5200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4" si="0">SUM(M9:T9)</f>
        <v>0</v>
      </c>
      <c r="V9" s="28">
        <f t="shared" ref="V9:V24" si="1">SUM(F9:K9)</f>
        <v>143635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277116</v>
      </c>
      <c r="H10" s="23">
        <v>36020</v>
      </c>
      <c r="I10" s="23">
        <v>0</v>
      </c>
      <c r="J10" s="23">
        <v>0</v>
      </c>
      <c r="K10" s="24">
        <v>18970</v>
      </c>
      <c r="L10" s="25" t="s">
        <v>54</v>
      </c>
      <c r="M10" s="26">
        <v>0</v>
      </c>
      <c r="N10" s="26">
        <v>0</v>
      </c>
      <c r="O10" s="26">
        <v>3</v>
      </c>
      <c r="P10" s="26">
        <v>6</v>
      </c>
      <c r="Q10" s="26">
        <v>5</v>
      </c>
      <c r="R10" s="26">
        <v>2</v>
      </c>
      <c r="S10" s="26">
        <v>0</v>
      </c>
      <c r="T10" s="26">
        <v>0</v>
      </c>
      <c r="U10" s="27">
        <f t="shared" si="0"/>
        <v>16</v>
      </c>
      <c r="V10" s="28">
        <f t="shared" si="1"/>
        <v>332106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0</v>
      </c>
      <c r="H11" s="23">
        <v>7015</v>
      </c>
      <c r="I11" s="23">
        <v>34276</v>
      </c>
      <c r="J11" s="23">
        <v>0</v>
      </c>
      <c r="K11" s="24">
        <v>423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41714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0</v>
      </c>
      <c r="G12" s="23">
        <v>0</v>
      </c>
      <c r="H12" s="23">
        <v>24551</v>
      </c>
      <c r="I12" s="23">
        <v>39020</v>
      </c>
      <c r="J12" s="23">
        <v>0</v>
      </c>
      <c r="K12" s="24">
        <v>4000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67571</v>
      </c>
    </row>
    <row r="13" spans="1:22" x14ac:dyDescent="0.3">
      <c r="A13" s="19" t="s">
        <v>46</v>
      </c>
      <c r="B13" s="19" t="s">
        <v>47</v>
      </c>
      <c r="C13" s="20" t="s">
        <v>48</v>
      </c>
      <c r="D13" s="20">
        <v>2022</v>
      </c>
      <c r="E13" s="21" t="s">
        <v>32</v>
      </c>
      <c r="F13" s="22">
        <v>0</v>
      </c>
      <c r="G13" s="23">
        <v>0</v>
      </c>
      <c r="H13" s="23">
        <v>0</v>
      </c>
      <c r="I13" s="23">
        <v>362673</v>
      </c>
      <c r="J13" s="23">
        <v>0</v>
      </c>
      <c r="K13" s="24">
        <v>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362673</v>
      </c>
    </row>
    <row r="14" spans="1:22" x14ac:dyDescent="0.3">
      <c r="A14" s="19" t="s">
        <v>49</v>
      </c>
      <c r="B14" s="19" t="s">
        <v>50</v>
      </c>
      <c r="C14" s="20" t="s">
        <v>51</v>
      </c>
      <c r="D14" s="20">
        <v>2022</v>
      </c>
      <c r="E14" s="21" t="s">
        <v>32</v>
      </c>
      <c r="F14" s="22">
        <v>0</v>
      </c>
      <c r="G14" s="23">
        <v>230556</v>
      </c>
      <c r="H14" s="23">
        <v>0</v>
      </c>
      <c r="I14" s="23">
        <v>0</v>
      </c>
      <c r="J14" s="23">
        <v>0</v>
      </c>
      <c r="K14" s="24">
        <v>8958</v>
      </c>
      <c r="L14" s="25" t="s">
        <v>54</v>
      </c>
      <c r="M14" s="26">
        <v>0</v>
      </c>
      <c r="N14" s="26">
        <v>0</v>
      </c>
      <c r="O14" s="26">
        <v>15</v>
      </c>
      <c r="P14" s="26">
        <v>3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18</v>
      </c>
      <c r="V14" s="28">
        <f t="shared" si="1"/>
        <v>239514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</sheetData>
  <autoFilter ref="A8:V8" xr:uid="{1FFC1397-B733-408F-8484-1E0B69A31DB6}"/>
  <conditionalFormatting sqref="V9:V24">
    <cfRule type="cellIs" dxfId="3" priority="4" operator="lessThan">
      <formula>0</formula>
    </cfRule>
  </conditionalFormatting>
  <conditionalFormatting sqref="V9:V24">
    <cfRule type="expression" dxfId="2" priority="2">
      <formula>#REF!&lt;0</formula>
    </cfRule>
  </conditionalFormatting>
  <conditionalFormatting sqref="D9:D24">
    <cfRule type="expression" dxfId="1" priority="1">
      <formula>OR($D9&gt;2022,AND($D9&lt;2022,$D9&lt;&gt;""))</formula>
    </cfRule>
  </conditionalFormatting>
  <conditionalFormatting sqref="C9:C24">
    <cfRule type="expression" dxfId="0" priority="5">
      <formula>(#REF!&gt;1)</formula>
    </cfRule>
  </conditionalFormatting>
  <dataValidations count="3">
    <dataValidation type="list" allowBlank="1" showInputMessage="1" showErrorMessage="1" sqref="L9:L24" xr:uid="{41947CC8-14F1-46B4-901A-F824E0CD2068}">
      <formula1>"N/A, FMR, Actual Rent"</formula1>
    </dataValidation>
    <dataValidation type="list" allowBlank="1" showInputMessage="1" showErrorMessage="1" sqref="E9:E24" xr:uid="{00FF560C-8157-413D-BFA3-597E4D682929}">
      <formula1>"PH, TH, Joint TH &amp; PH-RRH, HMIS, SSO, TRA, PRA, SRA, S+C/SRO"</formula1>
    </dataValidation>
    <dataValidation allowBlank="1" showErrorMessage="1" sqref="A8:V8" xr:uid="{4ED8C0DA-2714-4AE6-B093-99F3BCA8CB6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2021-03-06T21:43:27Z</dcterms:created>
  <dcterms:modified xsi:type="dcterms:W3CDTF">2021-05-20T14:00:19Z</dcterms:modified>
</cp:coreProperties>
</file>